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I кв 2012 " sheetId="1" r:id="rId1"/>
    <sheet name="I полугодие 2012" sheetId="2" r:id="rId2"/>
    <sheet name="9 мес. 2012" sheetId="3" r:id="rId3"/>
    <sheet name="год 2012" sheetId="4" r:id="rId4"/>
  </sheets>
  <definedNames/>
  <calcPr fullCalcOnLoad="1"/>
</workbook>
</file>

<file path=xl/sharedStrings.xml><?xml version="1.0" encoding="utf-8"?>
<sst xmlns="http://schemas.openxmlformats.org/spreadsheetml/2006/main" count="268" uniqueCount="68">
  <si>
    <t>Наименование показателей</t>
  </si>
  <si>
    <t>Налоговые и неналоговые доходы</t>
  </si>
  <si>
    <t>Налоговые доходы</t>
  </si>
  <si>
    <t xml:space="preserve">НАЛОГИ НА ПРИБЫЛЬ, ДОХОДЫ </t>
  </si>
  <si>
    <t>из них: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</si>
  <si>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</si>
  <si>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</si>
  <si>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</si>
  <si>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</si>
  <si>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</si>
  <si>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</si>
  <si>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</si>
  <si>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</si>
  <si>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</si>
  <si>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 В ГОСУДАРСТВЕННОЙ И МУНИЦИПАЛЬНОЙ СОБСТВЕННОСТИ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</si>
  <si>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</si>
  <si>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</si>
  <si>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</si>
  <si>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</si>
  <si>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</si>
  <si>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 собственности</t>
  </si>
  <si>
    <t xml:space="preserve">Прочие неналоговые доходы </t>
  </si>
  <si>
    <t>А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</si>
  <si>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</si>
  <si>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</si>
  <si>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</si>
  <si>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ГОСУДАРСТВЕННАЯ ПОШЛИНА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</si>
  <si>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</t>
    </r>
    <r>
      <rPr>
        <sz val="8"/>
        <rFont val="Courier"/>
        <family val="3"/>
      </rPr>
      <t>в государственной и муниципальной собственности(за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  </r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</si>
  <si>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</si>
  <si>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тыс. руб.</t>
  </si>
  <si>
    <t>Фактически</t>
  </si>
  <si>
    <t xml:space="preserve">поступило </t>
  </si>
  <si>
    <t>назначения</t>
  </si>
  <si>
    <t xml:space="preserve">Плановые </t>
  </si>
  <si>
    <t>Отклонение</t>
  </si>
  <si>
    <t xml:space="preserve">(+;-) </t>
  </si>
  <si>
    <t>исполнения</t>
  </si>
  <si>
    <t xml:space="preserve">% </t>
  </si>
  <si>
    <t>ПРОЧИЕ НЕНАЛОГОВЫЕ ДОХОДЫ, из них</t>
  </si>
  <si>
    <t>Налог на имущество организаций</t>
  </si>
  <si>
    <t>Приложение №1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</si>
  <si>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</si>
  <si>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</si>
  <si>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                              заключение договоров аренды  указанных  земельных участков  (за  исключением   земельных   участков бюджетных и автономных учреждений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</si>
  <si>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</si>
  <si>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</si>
  <si>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</si>
  <si>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поступило за</t>
  </si>
  <si>
    <t>аналогичный перид</t>
  </si>
  <si>
    <t>к аналог. периоду</t>
  </si>
  <si>
    <t xml:space="preserve">Исполнение собственных доходов Мясниковского района                </t>
  </si>
  <si>
    <t>Налог на прибыль</t>
  </si>
  <si>
    <t>Доходы в виде прибыли, приходящейся на доли в уставных капиталах</t>
  </si>
  <si>
    <t>Начальник Финансового отдела                           У.А.Хавранян</t>
  </si>
  <si>
    <t>исполнитель Чувараян К.Р.</t>
  </si>
  <si>
    <t>тел. 2-26-30</t>
  </si>
  <si>
    <t xml:space="preserve"> 1 кв.  2012г. </t>
  </si>
  <si>
    <t xml:space="preserve">1 кв.  2012г. </t>
  </si>
  <si>
    <t>за  1 полугодие 2012 года  (1кв., 1 п/г,  9 мес. 20__года)</t>
  </si>
  <si>
    <t>за  1 п/г 2012 года  (1кв., 1 п/г,  9 мес. 20__года)</t>
  </si>
  <si>
    <t xml:space="preserve"> 1 п/г  2012г. </t>
  </si>
  <si>
    <t xml:space="preserve">1 п/г  2012г. </t>
  </si>
  <si>
    <t>за  9 мес. 2012 года  (1кв., 1 п/г,  9 мес. 20__года)</t>
  </si>
  <si>
    <t xml:space="preserve"> 9 мес.  2012г. </t>
  </si>
  <si>
    <t xml:space="preserve">9 мес.  2012г. </t>
  </si>
  <si>
    <t>за  2012 год  (1кв., 1 п/г,  9 мес. 20__года)</t>
  </si>
  <si>
    <t xml:space="preserve">   2012г. </t>
  </si>
  <si>
    <t xml:space="preserve">  2012г.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</si>
</sst>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Arial Cyr"/>
      <family val="2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Courier"/>
      <family val="3"/>
    </font>
    <font>
      <sz val="7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justify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3" xfId="0" applyFont="1" applyBorder="1" applyAlignment="1">
      <alignment horizontal="justify" wrapTex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5" fillId="0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12" fillId="0" borderId="3" xfId="0" applyNumberFormat="1" applyFont="1" applyBorder="1" applyAlignment="1" applyProtection="1">
      <alignment horizontal="right"/>
      <protection/>
    </xf>
    <xf numFmtId="164" fontId="13" fillId="0" borderId="3" xfId="0" applyNumberFormat="1" applyFont="1" applyBorder="1" applyAlignment="1" applyProtection="1">
      <alignment/>
      <protection/>
    </xf>
    <xf numFmtId="164" fontId="13" fillId="0" borderId="3" xfId="0" applyNumberFormat="1" applyFont="1" applyBorder="1" applyAlignment="1" applyProtection="1">
      <alignment/>
      <protection locked="0"/>
    </xf>
    <xf numFmtId="164" fontId="12" fillId="0" borderId="3" xfId="0" applyNumberFormat="1" applyFont="1" applyBorder="1" applyAlignment="1" applyProtection="1">
      <alignment/>
      <protection/>
    </xf>
    <xf numFmtId="164" fontId="12" fillId="0" borderId="3" xfId="0" applyNumberFormat="1" applyFont="1" applyBorder="1" applyAlignment="1" applyProtection="1">
      <alignment/>
      <protection locked="0"/>
    </xf>
    <xf numFmtId="164" fontId="12" fillId="0" borderId="3" xfId="0" applyNumberFormat="1" applyFont="1" applyBorder="1" applyAlignment="1" applyProtection="1">
      <alignment wrapText="1"/>
      <protection locked="0"/>
    </xf>
    <xf numFmtId="164" fontId="13" fillId="0" borderId="3" xfId="0" applyNumberFormat="1" applyFont="1" applyBorder="1" applyAlignment="1" applyProtection="1">
      <alignment/>
      <protection/>
    </xf>
    <xf numFmtId="164" fontId="13" fillId="0" borderId="3" xfId="0" applyNumberFormat="1" applyFont="1" applyBorder="1" applyAlignment="1" applyProtection="1">
      <alignment wrapText="1"/>
      <protection/>
    </xf>
    <xf numFmtId="164" fontId="12" fillId="0" borderId="3" xfId="0" applyNumberFormat="1" applyFont="1" applyBorder="1" applyAlignment="1" applyProtection="1">
      <alignment/>
      <protection/>
    </xf>
    <xf numFmtId="164" fontId="12" fillId="0" borderId="3" xfId="0" applyNumberFormat="1" applyFont="1" applyFill="1" applyBorder="1" applyAlignment="1" applyProtection="1">
      <alignment/>
      <protection/>
    </xf>
    <xf numFmtId="164" fontId="12" fillId="0" borderId="3" xfId="0" applyNumberFormat="1" applyFont="1" applyBorder="1" applyAlignment="1" applyProtection="1">
      <alignment/>
      <protection locked="0"/>
    </xf>
    <xf numFmtId="164" fontId="13" fillId="0" borderId="3" xfId="0" applyNumberFormat="1" applyFont="1" applyBorder="1" applyAlignment="1" applyProtection="1">
      <alignment wrapText="1"/>
      <protection locked="0"/>
    </xf>
    <xf numFmtId="169" fontId="13" fillId="0" borderId="3" xfId="0" applyNumberFormat="1" applyFont="1" applyBorder="1" applyAlignment="1">
      <alignment/>
    </xf>
    <xf numFmtId="164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164" fontId="12" fillId="0" borderId="3" xfId="0" applyNumberFormat="1" applyFont="1" applyBorder="1" applyAlignment="1" applyProtection="1">
      <alignment wrapText="1"/>
      <protection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" xfId="0" applyFont="1" applyBorder="1" applyAlignment="1">
      <alignment/>
    </xf>
    <xf numFmtId="164" fontId="13" fillId="0" borderId="3" xfId="0" applyNumberFormat="1" applyFont="1" applyFill="1" applyBorder="1" applyAlignment="1" applyProtection="1">
      <alignment wrapText="1"/>
      <protection/>
    </xf>
    <xf numFmtId="164" fontId="13" fillId="0" borderId="3" xfId="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tabSelected="1" zoomScale="120" zoomScaleNormal="120" workbookViewId="0" topLeftCell="A1">
      <selection activeCell="B28" sqref="B28"/>
    </sheetView>
  </sheetViews>
  <sheetFormatPr defaultColWidth="9.00390625" defaultRowHeight="12.75"/>
  <cols>
    <col min="1" max="1" width="4.25390625" style="1" customWidth="1"/>
    <col min="2" max="2" width="62.875" style="1" customWidth="1"/>
    <col min="3" max="3" width="10.25390625" style="1" customWidth="1"/>
    <col min="4" max="6" width="9.375" style="1" customWidth="1"/>
    <col min="7" max="7" width="13.875" style="1" customWidth="1"/>
    <col min="8" max="8" width="13.625" style="1" customWidth="1"/>
    <col min="9" max="9" width="12.00390625" style="1" customWidth="1"/>
    <col min="10" max="10" width="9.75390625" style="1" customWidth="1"/>
    <col min="11" max="16384" width="9.125" style="1" customWidth="1"/>
  </cols>
  <sheetData>
    <row r="1" spans="2:7" ht="11.25">
      <c r="B1" s="2"/>
      <c r="C1" s="2"/>
      <c r="G1" s="1" t="s">
        <v>40</v>
      </c>
    </row>
    <row r="2" spans="2:8" ht="12.75">
      <c r="B2" s="68" t="s">
        <v>50</v>
      </c>
      <c r="C2" s="68"/>
      <c r="D2" s="69"/>
      <c r="E2" s="39"/>
      <c r="F2" s="39"/>
      <c r="G2" s="39"/>
      <c r="H2" s="5"/>
    </row>
    <row r="3" spans="2:7" ht="12.75">
      <c r="B3" s="70" t="s">
        <v>58</v>
      </c>
      <c r="C3" s="70"/>
      <c r="D3" s="70"/>
      <c r="E3" s="40"/>
      <c r="F3" s="40"/>
      <c r="G3" s="40"/>
    </row>
    <row r="4" spans="2:9" ht="11.25">
      <c r="B4" s="27"/>
      <c r="C4" s="27"/>
      <c r="I4" s="28" t="s">
        <v>29</v>
      </c>
    </row>
    <row r="5" spans="2:9" ht="11.25">
      <c r="B5" s="21"/>
      <c r="C5" s="4" t="s">
        <v>33</v>
      </c>
      <c r="D5" s="4" t="s">
        <v>30</v>
      </c>
      <c r="E5" s="30" t="s">
        <v>37</v>
      </c>
      <c r="F5" s="30" t="s">
        <v>34</v>
      </c>
      <c r="G5" s="4" t="s">
        <v>30</v>
      </c>
      <c r="H5" s="30" t="s">
        <v>37</v>
      </c>
      <c r="I5" s="30" t="s">
        <v>34</v>
      </c>
    </row>
    <row r="6" spans="2:9" ht="11.25">
      <c r="B6" s="22" t="s">
        <v>0</v>
      </c>
      <c r="C6" s="34" t="s">
        <v>32</v>
      </c>
      <c r="D6" s="29" t="s">
        <v>31</v>
      </c>
      <c r="E6" s="31" t="s">
        <v>36</v>
      </c>
      <c r="F6" s="31" t="s">
        <v>35</v>
      </c>
      <c r="G6" s="29" t="s">
        <v>47</v>
      </c>
      <c r="H6" s="31" t="s">
        <v>36</v>
      </c>
      <c r="I6" s="31" t="s">
        <v>35</v>
      </c>
    </row>
    <row r="7" spans="2:9" ht="12.75" customHeight="1">
      <c r="B7" s="23"/>
      <c r="C7" s="35" t="s">
        <v>56</v>
      </c>
      <c r="D7" s="35" t="s">
        <v>57</v>
      </c>
      <c r="E7" s="32"/>
      <c r="F7" s="3"/>
      <c r="G7" s="24" t="s">
        <v>48</v>
      </c>
      <c r="H7" s="71" t="s">
        <v>49</v>
      </c>
      <c r="I7" s="72"/>
    </row>
    <row r="8" spans="2:9" ht="11.25">
      <c r="B8" s="37" t="s">
        <v>22</v>
      </c>
      <c r="C8" s="37">
        <v>1</v>
      </c>
      <c r="D8" s="38">
        <v>2</v>
      </c>
      <c r="E8" s="59">
        <v>4</v>
      </c>
      <c r="F8" s="59">
        <v>5</v>
      </c>
      <c r="G8" s="38">
        <v>6</v>
      </c>
      <c r="H8" s="38">
        <v>7</v>
      </c>
      <c r="I8" s="38">
        <v>8</v>
      </c>
    </row>
    <row r="9" spans="2:10" s="6" customFormat="1" ht="12.75">
      <c r="B9" s="33" t="s">
        <v>1</v>
      </c>
      <c r="C9" s="41">
        <f>C10+C34</f>
        <v>42701.9</v>
      </c>
      <c r="D9" s="41">
        <f>D10+D34</f>
        <v>53890.3</v>
      </c>
      <c r="E9" s="53">
        <f>D9/C9*100</f>
        <v>126.20117606008164</v>
      </c>
      <c r="F9" s="54">
        <f>D9-C9</f>
        <v>11188.400000000001</v>
      </c>
      <c r="G9" s="41">
        <f>G10+G34</f>
        <v>43337.6</v>
      </c>
      <c r="H9" s="60">
        <f>D9/G9*100</f>
        <v>124.34998707819538</v>
      </c>
      <c r="I9" s="61">
        <f>D9-G9</f>
        <v>10552.700000000004</v>
      </c>
      <c r="J9" s="62"/>
    </row>
    <row r="10" spans="2:10" s="6" customFormat="1" ht="12.75">
      <c r="B10" s="33" t="s">
        <v>2</v>
      </c>
      <c r="C10" s="41">
        <f>C11+C15+C22+C30+C32</f>
        <v>38438.4</v>
      </c>
      <c r="D10" s="41">
        <f>D11+D15+D22+D30+D32</f>
        <v>48914.8</v>
      </c>
      <c r="E10" s="55">
        <f>D10/C10*100</f>
        <v>127.25503663003663</v>
      </c>
      <c r="F10" s="54">
        <f>D10-C10</f>
        <v>10476.400000000001</v>
      </c>
      <c r="G10" s="41">
        <f>G11+G15+G22+G30+G32</f>
        <v>38474.299999999996</v>
      </c>
      <c r="H10" s="60">
        <f aca="true" t="shared" si="0" ref="H10:H61">D10/G10*100</f>
        <v>127.13629617692852</v>
      </c>
      <c r="I10" s="61">
        <f aca="true" t="shared" si="1" ref="I10:I61">D10-G10</f>
        <v>10440.500000000007</v>
      </c>
      <c r="J10" s="62"/>
    </row>
    <row r="11" spans="2:10" ht="12.75">
      <c r="B11" s="7" t="s">
        <v>3</v>
      </c>
      <c r="C11" s="41">
        <f>C13+C12</f>
        <v>32355.4</v>
      </c>
      <c r="D11" s="41">
        <f>D13+D12</f>
        <v>41270.4</v>
      </c>
      <c r="E11" s="55">
        <f>D11/C11*100</f>
        <v>127.5533604900573</v>
      </c>
      <c r="F11" s="54">
        <f>D11-C11</f>
        <v>8915</v>
      </c>
      <c r="G11" s="41">
        <f>G13+G12</f>
        <v>29149.9</v>
      </c>
      <c r="H11" s="60">
        <f t="shared" si="0"/>
        <v>141.5799025039537</v>
      </c>
      <c r="I11" s="61">
        <f t="shared" si="1"/>
        <v>12120.5</v>
      </c>
      <c r="J11" s="63"/>
    </row>
    <row r="12" spans="2:10" ht="12.75">
      <c r="B12" s="7" t="s">
        <v>51</v>
      </c>
      <c r="C12" s="42">
        <v>1417.7</v>
      </c>
      <c r="D12" s="42">
        <v>1604.6</v>
      </c>
      <c r="E12" s="55">
        <f>D12/C12*100</f>
        <v>113.18332510404174</v>
      </c>
      <c r="F12" s="54">
        <f>D12-C12</f>
        <v>186.89999999999986</v>
      </c>
      <c r="G12" s="42">
        <v>1097</v>
      </c>
      <c r="H12" s="60">
        <f>D12/G12*100</f>
        <v>146.27164995442115</v>
      </c>
      <c r="I12" s="61">
        <f>D12-G12</f>
        <v>507.5999999999999</v>
      </c>
      <c r="J12" s="63"/>
    </row>
    <row r="13" spans="2:10" ht="12.75">
      <c r="B13" s="7" t="s">
        <v>5</v>
      </c>
      <c r="C13" s="43">
        <v>30937.7</v>
      </c>
      <c r="D13" s="43">
        <v>39665.8</v>
      </c>
      <c r="E13" s="55">
        <f>D13/C13*100</f>
        <v>128.21185802435218</v>
      </c>
      <c r="F13" s="54">
        <f>D13-C13</f>
        <v>8728.100000000002</v>
      </c>
      <c r="G13" s="43">
        <v>28052.9</v>
      </c>
      <c r="H13" s="60">
        <f t="shared" si="0"/>
        <v>141.39643316733742</v>
      </c>
      <c r="I13" s="61">
        <f t="shared" si="1"/>
        <v>11612.900000000001</v>
      </c>
      <c r="J13" s="63"/>
    </row>
    <row r="14" spans="2:10" ht="12.75">
      <c r="B14" s="7"/>
      <c r="C14" s="42"/>
      <c r="D14" s="42"/>
      <c r="E14" s="55"/>
      <c r="F14" s="54"/>
      <c r="G14" s="42"/>
      <c r="H14" s="60"/>
      <c r="I14" s="61"/>
      <c r="J14" s="63"/>
    </row>
    <row r="15" spans="2:10" ht="12.75">
      <c r="B15" s="7" t="s">
        <v>6</v>
      </c>
      <c r="C15" s="44">
        <f>C18+C19+C20</f>
        <v>4633.9</v>
      </c>
      <c r="D15" s="44">
        <f>D18+D19+D20</f>
        <v>6515.4</v>
      </c>
      <c r="E15" s="55">
        <f>D15/C15*100</f>
        <v>140.60294784091155</v>
      </c>
      <c r="F15" s="54">
        <f>D15-C15</f>
        <v>1881.5</v>
      </c>
      <c r="G15" s="44">
        <f>G18+G19+G20</f>
        <v>4073.5</v>
      </c>
      <c r="H15" s="60">
        <f t="shared" si="0"/>
        <v>159.94599238983673</v>
      </c>
      <c r="I15" s="61">
        <f t="shared" si="1"/>
        <v>2441.8999999999996</v>
      </c>
      <c r="J15" s="63"/>
    </row>
    <row r="16" spans="2:10" ht="12.75">
      <c r="B16" s="7" t="s">
        <v>4</v>
      </c>
      <c r="C16" s="42"/>
      <c r="D16" s="42"/>
      <c r="E16" s="55"/>
      <c r="F16" s="54"/>
      <c r="G16" s="44"/>
      <c r="H16" s="60"/>
      <c r="I16" s="61"/>
      <c r="J16" s="63"/>
    </row>
    <row r="17" spans="2:10" ht="12.75">
      <c r="B17" s="7"/>
      <c r="C17" s="42"/>
      <c r="D17" s="42"/>
      <c r="E17" s="55"/>
      <c r="F17" s="54"/>
      <c r="G17" s="42"/>
      <c r="H17" s="60"/>
      <c r="I17" s="61"/>
      <c r="J17" s="63"/>
    </row>
    <row r="18" spans="2:10" ht="12.75">
      <c r="B18" s="7" t="s">
        <v>23</v>
      </c>
      <c r="C18" s="43">
        <v>726.3</v>
      </c>
      <c r="D18" s="43">
        <v>2839.9</v>
      </c>
      <c r="E18" s="55">
        <f>D18/C18*100</f>
        <v>391.00922483822114</v>
      </c>
      <c r="F18" s="54">
        <f>D18-C18</f>
        <v>2113.6000000000004</v>
      </c>
      <c r="G18" s="43">
        <v>817</v>
      </c>
      <c r="H18" s="60">
        <f t="shared" si="0"/>
        <v>347.60097919216645</v>
      </c>
      <c r="I18" s="61">
        <f t="shared" si="1"/>
        <v>2022.9</v>
      </c>
      <c r="J18" s="63"/>
    </row>
    <row r="19" spans="2:10" ht="12.75">
      <c r="B19" s="7" t="s">
        <v>7</v>
      </c>
      <c r="C19" s="43">
        <v>2802.2</v>
      </c>
      <c r="D19" s="43">
        <v>2286.5</v>
      </c>
      <c r="E19" s="55">
        <f>D19/C19*100</f>
        <v>81.59660266933125</v>
      </c>
      <c r="F19" s="54">
        <f>D19-C19</f>
        <v>-515.6999999999998</v>
      </c>
      <c r="G19" s="43">
        <v>2134.2</v>
      </c>
      <c r="H19" s="60">
        <f t="shared" si="0"/>
        <v>107.1361634336051</v>
      </c>
      <c r="I19" s="61">
        <f t="shared" si="1"/>
        <v>152.30000000000018</v>
      </c>
      <c r="J19" s="63"/>
    </row>
    <row r="20" spans="2:10" ht="12.75">
      <c r="B20" s="7" t="s">
        <v>8</v>
      </c>
      <c r="C20" s="43">
        <v>1105.4</v>
      </c>
      <c r="D20" s="43">
        <v>1389</v>
      </c>
      <c r="E20" s="55">
        <f>D20/C20*100</f>
        <v>125.65587117785415</v>
      </c>
      <c r="F20" s="54">
        <f>D20-C20</f>
        <v>283.5999999999999</v>
      </c>
      <c r="G20" s="43">
        <v>1122.3</v>
      </c>
      <c r="H20" s="60">
        <f t="shared" si="0"/>
        <v>123.76369954557605</v>
      </c>
      <c r="I20" s="61">
        <f t="shared" si="1"/>
        <v>266.70000000000005</v>
      </c>
      <c r="J20" s="63"/>
    </row>
    <row r="21" spans="2:10" ht="12.75">
      <c r="B21" s="7"/>
      <c r="C21" s="42"/>
      <c r="D21" s="42"/>
      <c r="E21" s="55"/>
      <c r="F21" s="54"/>
      <c r="G21" s="42"/>
      <c r="H21" s="60"/>
      <c r="I21" s="61"/>
      <c r="J21" s="63"/>
    </row>
    <row r="22" spans="2:10" ht="12.75">
      <c r="B22" s="7" t="s">
        <v>9</v>
      </c>
      <c r="C22" s="44">
        <f>C24+C25+C26+C27+C28</f>
        <v>1007.1</v>
      </c>
      <c r="D22" s="44">
        <f>D24+D25+D26+D27+D28</f>
        <v>393.3</v>
      </c>
      <c r="E22" s="55">
        <f>D22/C22*100</f>
        <v>39.05272564789991</v>
      </c>
      <c r="F22" s="54">
        <f>D22-C22</f>
        <v>-613.8</v>
      </c>
      <c r="G22" s="44">
        <f>G24+G25+G26+G27+G28</f>
        <v>1679.2</v>
      </c>
      <c r="H22" s="60">
        <f t="shared" si="0"/>
        <v>23.421867555979038</v>
      </c>
      <c r="I22" s="61">
        <f t="shared" si="1"/>
        <v>-1285.9</v>
      </c>
      <c r="J22" s="63"/>
    </row>
    <row r="23" spans="2:10" ht="12.75">
      <c r="B23" s="7" t="s">
        <v>4</v>
      </c>
      <c r="C23" s="42"/>
      <c r="D23" s="42"/>
      <c r="E23" s="55"/>
      <c r="F23" s="54"/>
      <c r="G23" s="42"/>
      <c r="H23" s="60"/>
      <c r="I23" s="61"/>
      <c r="J23" s="63"/>
    </row>
    <row r="24" spans="2:10" ht="12.75">
      <c r="B24" s="7" t="s">
        <v>10</v>
      </c>
      <c r="C24" s="43">
        <v>0</v>
      </c>
      <c r="D24" s="43">
        <v>0</v>
      </c>
      <c r="E24" s="55" t="e">
        <f>D24/C24*100</f>
        <v>#DIV/0!</v>
      </c>
      <c r="F24" s="54">
        <f>D24-C24</f>
        <v>0</v>
      </c>
      <c r="G24" s="43">
        <v>0</v>
      </c>
      <c r="H24" s="60" t="e">
        <f t="shared" si="0"/>
        <v>#DIV/0!</v>
      </c>
      <c r="I24" s="61">
        <f t="shared" si="1"/>
        <v>0</v>
      </c>
      <c r="J24" s="63"/>
    </row>
    <row r="25" spans="2:10" ht="12.75">
      <c r="B25" s="7" t="s">
        <v>39</v>
      </c>
      <c r="C25" s="43">
        <v>1007.1</v>
      </c>
      <c r="D25" s="43">
        <v>393.3</v>
      </c>
      <c r="E25" s="55">
        <f>D25/C25*100</f>
        <v>39.05272564789991</v>
      </c>
      <c r="F25" s="54">
        <f>D25-C25</f>
        <v>-613.8</v>
      </c>
      <c r="G25" s="43">
        <v>1283.6</v>
      </c>
      <c r="H25" s="60">
        <f t="shared" si="0"/>
        <v>30.640386413212845</v>
      </c>
      <c r="I25" s="61">
        <f t="shared" si="1"/>
        <v>-890.3</v>
      </c>
      <c r="J25" s="63"/>
    </row>
    <row r="26" spans="2:10" ht="12.75">
      <c r="B26" s="7" t="s">
        <v>24</v>
      </c>
      <c r="C26" s="43">
        <v>0</v>
      </c>
      <c r="D26" s="43">
        <v>0</v>
      </c>
      <c r="E26" s="55" t="e">
        <f>D26/C26*100</f>
        <v>#DIV/0!</v>
      </c>
      <c r="F26" s="54">
        <f>D26-C26</f>
        <v>0</v>
      </c>
      <c r="G26" s="43">
        <v>235.4</v>
      </c>
      <c r="H26" s="60">
        <f t="shared" si="0"/>
        <v>0</v>
      </c>
      <c r="I26" s="61">
        <f t="shared" si="1"/>
        <v>-235.4</v>
      </c>
      <c r="J26" s="63"/>
    </row>
    <row r="27" spans="2:10" ht="12.75">
      <c r="B27" s="7" t="s">
        <v>25</v>
      </c>
      <c r="C27" s="43">
        <v>0</v>
      </c>
      <c r="D27" s="43">
        <v>0</v>
      </c>
      <c r="E27" s="55" t="e">
        <f>D27/C27*100</f>
        <v>#DIV/0!</v>
      </c>
      <c r="F27" s="54">
        <f>D27-C27</f>
        <v>0</v>
      </c>
      <c r="G27" s="43">
        <v>160.2</v>
      </c>
      <c r="H27" s="60">
        <f t="shared" si="0"/>
        <v>0</v>
      </c>
      <c r="I27" s="61">
        <f t="shared" si="1"/>
        <v>-160.2</v>
      </c>
      <c r="J27" s="63"/>
    </row>
    <row r="28" spans="2:10" ht="12.75">
      <c r="B28" s="7" t="s">
        <v>11</v>
      </c>
      <c r="C28" s="43">
        <v>0</v>
      </c>
      <c r="D28" s="43">
        <v>0</v>
      </c>
      <c r="E28" s="55" t="e">
        <f>D28/C28*100</f>
        <v>#DIV/0!</v>
      </c>
      <c r="F28" s="54">
        <f>D28-C28</f>
        <v>0</v>
      </c>
      <c r="G28" s="43">
        <v>0</v>
      </c>
      <c r="H28" s="60" t="e">
        <f t="shared" si="0"/>
        <v>#DIV/0!</v>
      </c>
      <c r="I28" s="61">
        <f t="shared" si="1"/>
        <v>0</v>
      </c>
      <c r="J28" s="63"/>
    </row>
    <row r="29" spans="2:10" ht="12.75">
      <c r="B29" s="7"/>
      <c r="C29" s="42"/>
      <c r="D29" s="42"/>
      <c r="E29" s="55"/>
      <c r="F29" s="54"/>
      <c r="G29" s="42"/>
      <c r="H29" s="60"/>
      <c r="I29" s="61"/>
      <c r="J29" s="63"/>
    </row>
    <row r="30" spans="2:10" ht="12.75">
      <c r="B30" s="7" t="s">
        <v>26</v>
      </c>
      <c r="C30" s="45">
        <v>442</v>
      </c>
      <c r="D30" s="45">
        <v>735.6</v>
      </c>
      <c r="E30" s="55">
        <f>D30/C30*100</f>
        <v>166.42533936651586</v>
      </c>
      <c r="F30" s="54">
        <f>D30-C30</f>
        <v>293.6</v>
      </c>
      <c r="G30" s="45">
        <v>3571.1</v>
      </c>
      <c r="H30" s="60">
        <f t="shared" si="0"/>
        <v>20.59869507994736</v>
      </c>
      <c r="I30" s="61">
        <f t="shared" si="1"/>
        <v>-2835.5</v>
      </c>
      <c r="J30" s="63"/>
    </row>
    <row r="31" spans="2:10" ht="12.75">
      <c r="B31" s="8"/>
      <c r="C31" s="48"/>
      <c r="D31" s="48"/>
      <c r="E31" s="55"/>
      <c r="F31" s="54"/>
      <c r="G31" s="48"/>
      <c r="H31" s="60"/>
      <c r="I31" s="61"/>
      <c r="J31" s="63"/>
    </row>
    <row r="32" spans="2:10" s="10" customFormat="1" ht="22.5">
      <c r="B32" s="9" t="s">
        <v>12</v>
      </c>
      <c r="C32" s="46">
        <v>0</v>
      </c>
      <c r="D32" s="46">
        <v>0.1</v>
      </c>
      <c r="E32" s="55" t="e">
        <f>D32/C32*100</f>
        <v>#DIV/0!</v>
      </c>
      <c r="F32" s="54">
        <f>D32-C32</f>
        <v>0.1</v>
      </c>
      <c r="G32" s="46">
        <v>0.6</v>
      </c>
      <c r="H32" s="60">
        <f t="shared" si="0"/>
        <v>16.666666666666668</v>
      </c>
      <c r="I32" s="61">
        <f t="shared" si="1"/>
        <v>-0.5</v>
      </c>
      <c r="J32" s="64"/>
    </row>
    <row r="33" spans="2:10" ht="12.75">
      <c r="B33" s="7"/>
      <c r="C33" s="42"/>
      <c r="D33" s="42"/>
      <c r="E33" s="55"/>
      <c r="F33" s="54"/>
      <c r="G33" s="42"/>
      <c r="H33" s="60"/>
      <c r="I33" s="61"/>
      <c r="J33" s="63"/>
    </row>
    <row r="34" spans="2:10" ht="12.75">
      <c r="B34" s="33" t="s">
        <v>13</v>
      </c>
      <c r="C34" s="41">
        <f>C35+C44+C46+C48+C53+C55</f>
        <v>4263.5</v>
      </c>
      <c r="D34" s="41">
        <f>D35+D44+D46+D48+D53+D55</f>
        <v>4975.5</v>
      </c>
      <c r="E34" s="55">
        <f>D34/C34*100</f>
        <v>116.69989445291426</v>
      </c>
      <c r="F34" s="54">
        <f>D34-C34</f>
        <v>712</v>
      </c>
      <c r="G34" s="41">
        <f>G35+G44+G46+G48+G53+G55</f>
        <v>4863.3</v>
      </c>
      <c r="H34" s="60">
        <f t="shared" si="0"/>
        <v>102.30707544260069</v>
      </c>
      <c r="I34" s="61">
        <f t="shared" si="1"/>
        <v>112.19999999999982</v>
      </c>
      <c r="J34" s="63"/>
    </row>
    <row r="35" spans="2:10" ht="22.5">
      <c r="B35" s="9" t="s">
        <v>14</v>
      </c>
      <c r="C35" s="41">
        <f>C38+C39+C40+C41+C42</f>
        <v>3357</v>
      </c>
      <c r="D35" s="41">
        <f>D38+D39+D40+D41+D42+D37</f>
        <v>2410.8</v>
      </c>
      <c r="E35" s="55">
        <f>D35/C35*100</f>
        <v>71.8141197497766</v>
      </c>
      <c r="F35" s="54">
        <f>D35-C35</f>
        <v>-946.1999999999998</v>
      </c>
      <c r="G35" s="41">
        <f>G38+G39+G40+G41+G42+G37</f>
        <v>2575.1</v>
      </c>
      <c r="H35" s="60">
        <f t="shared" si="0"/>
        <v>93.61966525571823</v>
      </c>
      <c r="I35" s="61">
        <f t="shared" si="1"/>
        <v>-164.29999999999973</v>
      </c>
      <c r="J35" s="63"/>
    </row>
    <row r="36" spans="2:10" ht="12.75">
      <c r="B36" s="7" t="s">
        <v>4</v>
      </c>
      <c r="C36" s="42"/>
      <c r="D36" s="42"/>
      <c r="E36" s="55"/>
      <c r="F36" s="54"/>
      <c r="G36" s="42"/>
      <c r="H36" s="60"/>
      <c r="I36" s="61"/>
      <c r="J36" s="63"/>
    </row>
    <row r="37" spans="2:10" ht="12.75">
      <c r="B37" s="7" t="s">
        <v>52</v>
      </c>
      <c r="C37" s="42"/>
      <c r="D37" s="42">
        <v>0</v>
      </c>
      <c r="E37" s="55"/>
      <c r="F37" s="54"/>
      <c r="G37" s="42">
        <v>0</v>
      </c>
      <c r="H37" s="60"/>
      <c r="I37" s="61"/>
      <c r="J37" s="63"/>
    </row>
    <row r="38" spans="2:10" ht="36.75" customHeight="1">
      <c r="B38" s="20" t="s">
        <v>41</v>
      </c>
      <c r="C38" s="47">
        <v>3228.4</v>
      </c>
      <c r="D38" s="47">
        <v>2225</v>
      </c>
      <c r="E38" s="55">
        <f>D38/C38*100</f>
        <v>68.91958865072482</v>
      </c>
      <c r="F38" s="54">
        <f>D38-C38</f>
        <v>-1003.4000000000001</v>
      </c>
      <c r="G38" s="47">
        <v>2317.7</v>
      </c>
      <c r="H38" s="60">
        <f t="shared" si="0"/>
        <v>96.00034516978039</v>
      </c>
      <c r="I38" s="61">
        <f t="shared" si="1"/>
        <v>-92.69999999999982</v>
      </c>
      <c r="J38" s="63"/>
    </row>
    <row r="39" spans="2:10" ht="57" customHeight="1">
      <c r="B39" s="9" t="s">
        <v>43</v>
      </c>
      <c r="C39" s="47">
        <v>0</v>
      </c>
      <c r="D39" s="47">
        <v>0</v>
      </c>
      <c r="E39" s="55" t="e">
        <f>D39/C39*100</f>
        <v>#DIV/0!</v>
      </c>
      <c r="F39" s="54">
        <f>D39-C39</f>
        <v>0</v>
      </c>
      <c r="G39" s="47">
        <v>0</v>
      </c>
      <c r="H39" s="60" t="e">
        <f t="shared" si="0"/>
        <v>#DIV/0!</v>
      </c>
      <c r="I39" s="61">
        <f t="shared" si="1"/>
        <v>0</v>
      </c>
      <c r="J39" s="63"/>
    </row>
    <row r="40" spans="2:10" ht="48" customHeight="1">
      <c r="B40" s="11" t="s">
        <v>44</v>
      </c>
      <c r="C40" s="47">
        <v>123.6</v>
      </c>
      <c r="D40" s="47">
        <v>142.2</v>
      </c>
      <c r="E40" s="55">
        <f>D40/C40*100</f>
        <v>115.04854368932038</v>
      </c>
      <c r="F40" s="54">
        <f>D40-C40</f>
        <v>18.599999999999994</v>
      </c>
      <c r="G40" s="47">
        <v>228.1</v>
      </c>
      <c r="H40" s="60">
        <f t="shared" si="0"/>
        <v>62.34107847435335</v>
      </c>
      <c r="I40" s="61">
        <f t="shared" si="1"/>
        <v>-85.9</v>
      </c>
      <c r="J40" s="63"/>
    </row>
    <row r="41" spans="2:10" ht="36.75" customHeight="1">
      <c r="B41" s="8" t="s">
        <v>15</v>
      </c>
      <c r="C41" s="47">
        <v>5</v>
      </c>
      <c r="D41" s="47">
        <v>19.3</v>
      </c>
      <c r="E41" s="55">
        <f>D41/C41*100</f>
        <v>386.00000000000006</v>
      </c>
      <c r="F41" s="54">
        <f>D41-C41</f>
        <v>14.3</v>
      </c>
      <c r="G41" s="47">
        <v>12</v>
      </c>
      <c r="H41" s="60">
        <f t="shared" si="0"/>
        <v>160.83333333333334</v>
      </c>
      <c r="I41" s="61">
        <f t="shared" si="1"/>
        <v>7.300000000000001</v>
      </c>
      <c r="J41" s="63"/>
    </row>
    <row r="42" spans="2:10" ht="45" customHeight="1">
      <c r="B42" s="11" t="s">
        <v>45</v>
      </c>
      <c r="C42" s="47">
        <v>0</v>
      </c>
      <c r="D42" s="47">
        <v>24.3</v>
      </c>
      <c r="E42" s="55" t="e">
        <f>D42/C42*100</f>
        <v>#DIV/0!</v>
      </c>
      <c r="F42" s="54">
        <f>D42-C42</f>
        <v>24.3</v>
      </c>
      <c r="G42" s="47">
        <v>17.3</v>
      </c>
      <c r="H42" s="60">
        <f t="shared" si="0"/>
        <v>140.46242774566474</v>
      </c>
      <c r="I42" s="61">
        <f t="shared" si="1"/>
        <v>7</v>
      </c>
      <c r="J42" s="63"/>
    </row>
    <row r="43" spans="2:10" ht="12.75" customHeight="1">
      <c r="B43" s="9"/>
      <c r="C43" s="48"/>
      <c r="D43" s="48"/>
      <c r="E43" s="55"/>
      <c r="F43" s="54"/>
      <c r="G43" s="48"/>
      <c r="H43" s="60"/>
      <c r="I43" s="61"/>
      <c r="J43" s="63"/>
    </row>
    <row r="44" spans="2:10" ht="12.75" customHeight="1">
      <c r="B44" s="9" t="s">
        <v>42</v>
      </c>
      <c r="C44" s="56">
        <v>113.3</v>
      </c>
      <c r="D44" s="56">
        <v>19.3</v>
      </c>
      <c r="E44" s="55">
        <f>D44/C44*100</f>
        <v>17.03442188879082</v>
      </c>
      <c r="F44" s="54">
        <f>D44-C44</f>
        <v>-94</v>
      </c>
      <c r="G44" s="56">
        <v>106.9</v>
      </c>
      <c r="H44" s="60">
        <f t="shared" si="0"/>
        <v>18.054256314312443</v>
      </c>
      <c r="I44" s="61">
        <f t="shared" si="1"/>
        <v>-87.60000000000001</v>
      </c>
      <c r="J44" s="63"/>
    </row>
    <row r="45" spans="2:10" ht="12.75" customHeight="1">
      <c r="B45" s="9"/>
      <c r="C45" s="48"/>
      <c r="D45" s="48"/>
      <c r="E45" s="55"/>
      <c r="F45" s="54">
        <f>D45-C45</f>
        <v>0</v>
      </c>
      <c r="G45" s="48"/>
      <c r="H45" s="60" t="e">
        <f t="shared" si="0"/>
        <v>#DIV/0!</v>
      </c>
      <c r="I45" s="61">
        <f t="shared" si="1"/>
        <v>0</v>
      </c>
      <c r="J45" s="63"/>
    </row>
    <row r="46" spans="2:10" ht="12.75">
      <c r="B46" s="7" t="s">
        <v>16</v>
      </c>
      <c r="C46" s="49">
        <v>9.8</v>
      </c>
      <c r="D46" s="49">
        <v>9.8</v>
      </c>
      <c r="E46" s="55">
        <f>D46/C46*100</f>
        <v>100</v>
      </c>
      <c r="F46" s="54">
        <f>D46-C46</f>
        <v>0</v>
      </c>
      <c r="G46" s="49">
        <v>85.5</v>
      </c>
      <c r="H46" s="60">
        <f t="shared" si="0"/>
        <v>11.461988304093568</v>
      </c>
      <c r="I46" s="61">
        <f t="shared" si="1"/>
        <v>-75.7</v>
      </c>
      <c r="J46" s="63"/>
    </row>
    <row r="47" spans="2:10" ht="12.75">
      <c r="B47" s="8"/>
      <c r="C47" s="48"/>
      <c r="D47" s="48"/>
      <c r="E47" s="55"/>
      <c r="F47" s="54">
        <f>D47-C47</f>
        <v>0</v>
      </c>
      <c r="G47" s="48"/>
      <c r="H47" s="60" t="e">
        <f t="shared" si="0"/>
        <v>#DIV/0!</v>
      </c>
      <c r="I47" s="61">
        <f t="shared" si="1"/>
        <v>0</v>
      </c>
      <c r="J47" s="63"/>
    </row>
    <row r="48" spans="2:10" ht="12.75">
      <c r="B48" s="26" t="s">
        <v>17</v>
      </c>
      <c r="C48" s="50">
        <f>C50+C51</f>
        <v>470.9</v>
      </c>
      <c r="D48" s="50">
        <f>D50+D51</f>
        <v>1583.7</v>
      </c>
      <c r="E48" s="55">
        <f>D48/C48*100</f>
        <v>336.31344234444686</v>
      </c>
      <c r="F48" s="54">
        <f>D48-C48</f>
        <v>1112.8000000000002</v>
      </c>
      <c r="G48" s="50">
        <f>G50+G51</f>
        <v>1480.3</v>
      </c>
      <c r="H48" s="60">
        <f t="shared" si="0"/>
        <v>106.98507059379855</v>
      </c>
      <c r="I48" s="61">
        <f t="shared" si="1"/>
        <v>103.40000000000009</v>
      </c>
      <c r="J48" s="63"/>
    </row>
    <row r="49" spans="2:10" ht="12.75">
      <c r="B49" s="26" t="s">
        <v>4</v>
      </c>
      <c r="C49" s="66"/>
      <c r="D49" s="66"/>
      <c r="E49" s="55"/>
      <c r="F49" s="54"/>
      <c r="G49" s="66"/>
      <c r="H49" s="60"/>
      <c r="I49" s="61"/>
      <c r="J49" s="63"/>
    </row>
    <row r="50" spans="2:10" ht="45.75" customHeight="1">
      <c r="B50" s="57" t="s">
        <v>46</v>
      </c>
      <c r="C50" s="67">
        <v>0</v>
      </c>
      <c r="D50" s="67">
        <v>0</v>
      </c>
      <c r="E50" s="55" t="e">
        <f>D50/C50*100</f>
        <v>#DIV/0!</v>
      </c>
      <c r="F50" s="54">
        <f>D50-C50</f>
        <v>0</v>
      </c>
      <c r="G50" s="67">
        <v>0</v>
      </c>
      <c r="H50" s="60" t="e">
        <f t="shared" si="0"/>
        <v>#DIV/0!</v>
      </c>
      <c r="I50" s="61">
        <f t="shared" si="1"/>
        <v>0</v>
      </c>
      <c r="J50" s="63"/>
    </row>
    <row r="51" spans="2:10" ht="48.75" customHeight="1">
      <c r="B51" s="58" t="s">
        <v>27</v>
      </c>
      <c r="C51" s="52">
        <v>470.9</v>
      </c>
      <c r="D51" s="52">
        <v>1583.7</v>
      </c>
      <c r="E51" s="55">
        <f>D51/C51*100</f>
        <v>336.31344234444686</v>
      </c>
      <c r="F51" s="54">
        <f>D51-C51</f>
        <v>1112.8000000000002</v>
      </c>
      <c r="G51" s="52">
        <v>1480.3</v>
      </c>
      <c r="H51" s="60">
        <f t="shared" si="0"/>
        <v>106.98507059379855</v>
      </c>
      <c r="I51" s="61">
        <f t="shared" si="1"/>
        <v>103.40000000000009</v>
      </c>
      <c r="J51" s="63"/>
    </row>
    <row r="52" spans="2:10" ht="12.75" customHeight="1">
      <c r="B52" s="8"/>
      <c r="C52" s="48"/>
      <c r="D52" s="48"/>
      <c r="E52" s="55"/>
      <c r="F52" s="54"/>
      <c r="G52" s="48"/>
      <c r="H52" s="60"/>
      <c r="I52" s="61"/>
      <c r="J52" s="63"/>
    </row>
    <row r="53" spans="2:10" ht="12.75">
      <c r="B53" s="7" t="s">
        <v>18</v>
      </c>
      <c r="C53" s="51">
        <v>312.5</v>
      </c>
      <c r="D53" s="51">
        <v>951.4</v>
      </c>
      <c r="E53" s="55">
        <f>D53/C53*100</f>
        <v>304.448</v>
      </c>
      <c r="F53" s="54">
        <f>D53-C53</f>
        <v>638.9</v>
      </c>
      <c r="G53" s="51">
        <v>590.2</v>
      </c>
      <c r="H53" s="60">
        <f t="shared" si="0"/>
        <v>161.19959335818365</v>
      </c>
      <c r="I53" s="61">
        <f t="shared" si="1"/>
        <v>361.19999999999993</v>
      </c>
      <c r="J53" s="63"/>
    </row>
    <row r="54" spans="2:10" ht="12.75">
      <c r="B54" s="7"/>
      <c r="C54" s="47"/>
      <c r="D54" s="47"/>
      <c r="E54" s="55"/>
      <c r="F54" s="54"/>
      <c r="G54" s="47"/>
      <c r="H54" s="60" t="e">
        <f t="shared" si="0"/>
        <v>#DIV/0!</v>
      </c>
      <c r="I54" s="61">
        <f t="shared" si="1"/>
        <v>0</v>
      </c>
      <c r="J54" s="63"/>
    </row>
    <row r="55" spans="2:10" ht="12.75">
      <c r="B55" s="7" t="s">
        <v>38</v>
      </c>
      <c r="C55" s="49">
        <f>C56+C57</f>
        <v>0</v>
      </c>
      <c r="D55" s="49">
        <f>D57</f>
        <v>0.5</v>
      </c>
      <c r="E55" s="55" t="e">
        <f>D55/C55*100</f>
        <v>#DIV/0!</v>
      </c>
      <c r="F55" s="54">
        <f>D55-C55</f>
        <v>0.5</v>
      </c>
      <c r="G55" s="49">
        <v>25.3</v>
      </c>
      <c r="H55" s="60">
        <f t="shared" si="0"/>
        <v>1.9762845849802373</v>
      </c>
      <c r="I55" s="61">
        <f t="shared" si="1"/>
        <v>-24.8</v>
      </c>
      <c r="J55" s="63"/>
    </row>
    <row r="56" spans="2:10" ht="24.75" customHeight="1">
      <c r="B56" s="36" t="s">
        <v>28</v>
      </c>
      <c r="C56" s="52">
        <v>0</v>
      </c>
      <c r="D56" s="52">
        <v>0</v>
      </c>
      <c r="E56" s="55" t="e">
        <f>D56/C56*100</f>
        <v>#DIV/0!</v>
      </c>
      <c r="F56" s="54">
        <f>D56-C56</f>
        <v>0</v>
      </c>
      <c r="G56" s="52">
        <v>0</v>
      </c>
      <c r="H56" s="60" t="e">
        <f t="shared" si="0"/>
        <v>#DIV/0!</v>
      </c>
      <c r="I56" s="61">
        <f t="shared" si="1"/>
        <v>0</v>
      </c>
      <c r="J56" s="63"/>
    </row>
    <row r="57" spans="2:10" ht="13.5" customHeight="1">
      <c r="B57" s="9" t="s">
        <v>21</v>
      </c>
      <c r="C57" s="52">
        <v>0</v>
      </c>
      <c r="D57" s="52">
        <v>0.5</v>
      </c>
      <c r="E57" s="55" t="e">
        <f>D57/C57*100</f>
        <v>#DIV/0!</v>
      </c>
      <c r="F57" s="54">
        <f>D57-C57</f>
        <v>0.5</v>
      </c>
      <c r="G57" s="52">
        <v>25.3</v>
      </c>
      <c r="H57" s="60">
        <f t="shared" si="0"/>
        <v>1.9762845849802373</v>
      </c>
      <c r="I57" s="61">
        <f t="shared" si="1"/>
        <v>-24.8</v>
      </c>
      <c r="J57" s="63"/>
    </row>
    <row r="58" spans="2:10" ht="13.5" customHeight="1">
      <c r="B58" s="9"/>
      <c r="C58" s="52"/>
      <c r="D58" s="52"/>
      <c r="E58" s="55"/>
      <c r="F58" s="54"/>
      <c r="G58" s="52"/>
      <c r="H58" s="60"/>
      <c r="I58" s="61"/>
      <c r="J58" s="63"/>
    </row>
    <row r="59" spans="2:10" ht="13.5" customHeight="1">
      <c r="B59" s="9" t="s">
        <v>19</v>
      </c>
      <c r="C59" s="49">
        <f>C61</f>
        <v>0</v>
      </c>
      <c r="D59" s="49">
        <f>D61</f>
        <v>0</v>
      </c>
      <c r="E59" s="55" t="e">
        <f>D59/C59*100</f>
        <v>#DIV/0!</v>
      </c>
      <c r="F59" s="54">
        <f>D59-C59</f>
        <v>0</v>
      </c>
      <c r="G59" s="49">
        <f>G61</f>
        <v>0</v>
      </c>
      <c r="H59" s="60" t="e">
        <f t="shared" si="0"/>
        <v>#DIV/0!</v>
      </c>
      <c r="I59" s="61">
        <f t="shared" si="1"/>
        <v>0</v>
      </c>
      <c r="J59" s="63"/>
    </row>
    <row r="60" spans="2:10" ht="12.75">
      <c r="B60" s="9"/>
      <c r="C60" s="48"/>
      <c r="D60" s="48"/>
      <c r="E60" s="55"/>
      <c r="F60" s="54"/>
      <c r="G60" s="48"/>
      <c r="H60" s="60" t="e">
        <f t="shared" si="0"/>
        <v>#DIV/0!</v>
      </c>
      <c r="I60" s="61">
        <f t="shared" si="1"/>
        <v>0</v>
      </c>
      <c r="J60" s="63"/>
    </row>
    <row r="61" spans="2:10" ht="22.5">
      <c r="B61" s="9" t="s">
        <v>20</v>
      </c>
      <c r="C61" s="52">
        <v>0</v>
      </c>
      <c r="D61" s="52">
        <v>0</v>
      </c>
      <c r="E61" s="55" t="e">
        <f>D61/C61*100</f>
        <v>#DIV/0!</v>
      </c>
      <c r="F61" s="54">
        <f>D61-C61</f>
        <v>0</v>
      </c>
      <c r="G61" s="52">
        <v>0</v>
      </c>
      <c r="H61" s="60" t="e">
        <f t="shared" si="0"/>
        <v>#DIV/0!</v>
      </c>
      <c r="I61" s="61">
        <f t="shared" si="1"/>
        <v>0</v>
      </c>
      <c r="J61" s="63"/>
    </row>
    <row r="62" spans="2:10" ht="12.75">
      <c r="B62" s="9"/>
      <c r="C62" s="48"/>
      <c r="D62" s="48"/>
      <c r="E62" s="55"/>
      <c r="F62" s="55"/>
      <c r="G62" s="48"/>
      <c r="H62" s="65"/>
      <c r="I62" s="65"/>
      <c r="J62" s="63"/>
    </row>
    <row r="63" spans="2:8" ht="11.25">
      <c r="B63" s="27"/>
      <c r="C63" s="13"/>
      <c r="D63" s="14"/>
      <c r="E63" s="14"/>
      <c r="F63" s="14"/>
      <c r="G63" s="14"/>
      <c r="H63" s="5"/>
    </row>
    <row r="64" spans="2:8" ht="11.25">
      <c r="B64" s="12"/>
      <c r="C64" s="13"/>
      <c r="D64" s="14"/>
      <c r="E64" s="14"/>
      <c r="F64" s="14"/>
      <c r="G64" s="14"/>
      <c r="H64" s="5"/>
    </row>
    <row r="65" spans="2:8" ht="11.25">
      <c r="B65" s="25" t="s">
        <v>53</v>
      </c>
      <c r="C65" s="15"/>
      <c r="D65" s="14"/>
      <c r="E65" s="14"/>
      <c r="F65" s="14"/>
      <c r="G65" s="14"/>
      <c r="H65" s="5"/>
    </row>
    <row r="66" spans="2:8" ht="11.25">
      <c r="B66" s="16"/>
      <c r="C66" s="16"/>
      <c r="D66" s="14"/>
      <c r="E66" s="14"/>
      <c r="F66" s="14"/>
      <c r="G66" s="14"/>
      <c r="H66" s="5"/>
    </row>
    <row r="67" spans="2:8" ht="11.25">
      <c r="B67" s="14" t="s">
        <v>54</v>
      </c>
      <c r="C67" s="14"/>
      <c r="D67" s="14"/>
      <c r="E67" s="14"/>
      <c r="F67" s="14"/>
      <c r="G67" s="14"/>
      <c r="H67" s="5"/>
    </row>
    <row r="68" spans="2:8" ht="11.25">
      <c r="B68" s="14" t="s">
        <v>55</v>
      </c>
      <c r="C68" s="14"/>
      <c r="D68" s="14"/>
      <c r="E68" s="14"/>
      <c r="F68" s="14"/>
      <c r="G68" s="14"/>
      <c r="H68" s="5"/>
    </row>
    <row r="69" spans="2:8" ht="11.25">
      <c r="B69" s="17"/>
      <c r="C69" s="17"/>
      <c r="D69" s="18"/>
      <c r="E69" s="18"/>
      <c r="F69" s="18"/>
      <c r="G69" s="18"/>
      <c r="H69" s="5"/>
    </row>
    <row r="70" spans="2:8" ht="11.25">
      <c r="B70" s="19"/>
      <c r="C70" s="19"/>
      <c r="H70" s="5"/>
    </row>
    <row r="71" spans="2:8" ht="11.25">
      <c r="B71" s="19"/>
      <c r="C71" s="19"/>
      <c r="H71" s="5"/>
    </row>
    <row r="72" ht="11.25">
      <c r="H72" s="5"/>
    </row>
    <row r="73" ht="11.25">
      <c r="H73" s="5"/>
    </row>
  </sheetData>
  <sheetProtection/>
  <mergeCells count="3">
    <mergeCell ref="B2:D2"/>
    <mergeCell ref="B3:D3"/>
    <mergeCell ref="H7:I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3"/>
  <sheetViews>
    <sheetView workbookViewId="0" topLeftCell="A1">
      <selection activeCell="B27" sqref="B27"/>
    </sheetView>
  </sheetViews>
  <sheetFormatPr defaultColWidth="9.00390625" defaultRowHeight="12.75"/>
  <cols>
    <col min="1" max="1" width="4.25390625" style="1" customWidth="1"/>
    <col min="2" max="2" width="62.875" style="1" customWidth="1"/>
    <col min="3" max="3" width="10.25390625" style="1" customWidth="1"/>
    <col min="4" max="6" width="9.375" style="1" customWidth="1"/>
    <col min="7" max="7" width="13.875" style="1" customWidth="1"/>
    <col min="8" max="8" width="13.625" style="1" customWidth="1"/>
    <col min="9" max="9" width="12.00390625" style="1" customWidth="1"/>
    <col min="10" max="10" width="9.75390625" style="1" customWidth="1"/>
    <col min="11" max="16384" width="9.125" style="1" customWidth="1"/>
  </cols>
  <sheetData>
    <row r="1" spans="2:7" ht="11.25">
      <c r="B1" s="2"/>
      <c r="C1" s="2"/>
      <c r="G1" s="1" t="s">
        <v>40</v>
      </c>
    </row>
    <row r="2" spans="2:8" ht="12.75">
      <c r="B2" s="68" t="s">
        <v>50</v>
      </c>
      <c r="C2" s="68"/>
      <c r="D2" s="69"/>
      <c r="E2" s="39"/>
      <c r="F2" s="39"/>
      <c r="G2" s="39"/>
      <c r="H2" s="5"/>
    </row>
    <row r="3" spans="2:7" ht="12.75">
      <c r="B3" s="70" t="s">
        <v>59</v>
      </c>
      <c r="C3" s="70"/>
      <c r="D3" s="70"/>
      <c r="E3" s="40"/>
      <c r="F3" s="40"/>
      <c r="G3" s="40"/>
    </row>
    <row r="4" spans="2:9" ht="11.25">
      <c r="B4" s="27"/>
      <c r="C4" s="27"/>
      <c r="I4" s="28" t="s">
        <v>29</v>
      </c>
    </row>
    <row r="5" spans="2:9" ht="11.25">
      <c r="B5" s="21"/>
      <c r="C5" s="4" t="s">
        <v>33</v>
      </c>
      <c r="D5" s="4" t="s">
        <v>30</v>
      </c>
      <c r="E5" s="30" t="s">
        <v>37</v>
      </c>
      <c r="F5" s="30" t="s">
        <v>34</v>
      </c>
      <c r="G5" s="4" t="s">
        <v>30</v>
      </c>
      <c r="H5" s="30" t="s">
        <v>37</v>
      </c>
      <c r="I5" s="30" t="s">
        <v>34</v>
      </c>
    </row>
    <row r="6" spans="2:9" ht="11.25">
      <c r="B6" s="22" t="s">
        <v>0</v>
      </c>
      <c r="C6" s="34" t="s">
        <v>32</v>
      </c>
      <c r="D6" s="29" t="s">
        <v>31</v>
      </c>
      <c r="E6" s="31" t="s">
        <v>36</v>
      </c>
      <c r="F6" s="31" t="s">
        <v>35</v>
      </c>
      <c r="G6" s="29" t="s">
        <v>47</v>
      </c>
      <c r="H6" s="31" t="s">
        <v>36</v>
      </c>
      <c r="I6" s="31" t="s">
        <v>35</v>
      </c>
    </row>
    <row r="7" spans="2:9" ht="12.75" customHeight="1">
      <c r="B7" s="23"/>
      <c r="C7" s="35" t="s">
        <v>60</v>
      </c>
      <c r="D7" s="35" t="s">
        <v>61</v>
      </c>
      <c r="E7" s="32"/>
      <c r="F7" s="3"/>
      <c r="G7" s="24" t="s">
        <v>48</v>
      </c>
      <c r="H7" s="71" t="s">
        <v>49</v>
      </c>
      <c r="I7" s="72"/>
    </row>
    <row r="8" spans="2:9" ht="11.25">
      <c r="B8" s="37" t="s">
        <v>22</v>
      </c>
      <c r="C8" s="37">
        <v>1</v>
      </c>
      <c r="D8" s="38">
        <v>2</v>
      </c>
      <c r="E8" s="59">
        <v>4</v>
      </c>
      <c r="F8" s="59">
        <v>5</v>
      </c>
      <c r="G8" s="38">
        <v>6</v>
      </c>
      <c r="H8" s="38">
        <v>7</v>
      </c>
      <c r="I8" s="38">
        <v>8</v>
      </c>
    </row>
    <row r="9" spans="2:10" s="6" customFormat="1" ht="12.75">
      <c r="B9" s="33" t="s">
        <v>1</v>
      </c>
      <c r="C9" s="41">
        <f>C10+C34</f>
        <v>104008.90000000001</v>
      </c>
      <c r="D9" s="41">
        <f>D10+D34</f>
        <v>113266.1</v>
      </c>
      <c r="E9" s="53">
        <f>D9/C9*100</f>
        <v>108.90039217797707</v>
      </c>
      <c r="F9" s="54">
        <f>D9-C9</f>
        <v>9257.199999999997</v>
      </c>
      <c r="G9" s="41">
        <f>G10+G34</f>
        <v>99887.40000000001</v>
      </c>
      <c r="H9" s="73">
        <f>D9/G9*100</f>
        <v>113.39378139785399</v>
      </c>
      <c r="I9" s="74">
        <f>D9-G9</f>
        <v>13378.699999999997</v>
      </c>
      <c r="J9" s="62"/>
    </row>
    <row r="10" spans="2:10" s="6" customFormat="1" ht="12.75">
      <c r="B10" s="33" t="s">
        <v>2</v>
      </c>
      <c r="C10" s="41">
        <f>C11+C15+C22+C30+C32</f>
        <v>94425.3</v>
      </c>
      <c r="D10" s="41">
        <f>D11+D15+D22+D30+D32</f>
        <v>100444.90000000001</v>
      </c>
      <c r="E10" s="55">
        <f>D10/C10*100</f>
        <v>106.37498636488314</v>
      </c>
      <c r="F10" s="54">
        <f>D10-C10</f>
        <v>6019.600000000006</v>
      </c>
      <c r="G10" s="41">
        <f>G11+G15+G22+G30+G32</f>
        <v>89470.40000000001</v>
      </c>
      <c r="H10" s="73">
        <f aca="true" t="shared" si="0" ref="H10:H61">D10/G10*100</f>
        <v>112.2660678839035</v>
      </c>
      <c r="I10" s="74">
        <f aca="true" t="shared" si="1" ref="I10:I61">D10-G10</f>
        <v>10974.5</v>
      </c>
      <c r="J10" s="62"/>
    </row>
    <row r="11" spans="2:10" ht="12.75">
      <c r="B11" s="7" t="s">
        <v>3</v>
      </c>
      <c r="C11" s="41">
        <f>C13+C12</f>
        <v>75655.6</v>
      </c>
      <c r="D11" s="41">
        <f>D13+D12</f>
        <v>80148.3</v>
      </c>
      <c r="E11" s="55">
        <f>D11/C11*100</f>
        <v>105.93835750426935</v>
      </c>
      <c r="F11" s="54">
        <f>D11-C11</f>
        <v>4492.699999999997</v>
      </c>
      <c r="G11" s="41">
        <f>G13+G12</f>
        <v>63572.7</v>
      </c>
      <c r="H11" s="73">
        <f t="shared" si="0"/>
        <v>126.07345605896872</v>
      </c>
      <c r="I11" s="74">
        <f t="shared" si="1"/>
        <v>16575.600000000006</v>
      </c>
      <c r="J11" s="63"/>
    </row>
    <row r="12" spans="2:10" ht="12.75">
      <c r="B12" s="7" t="s">
        <v>51</v>
      </c>
      <c r="C12" s="42">
        <v>1949.3</v>
      </c>
      <c r="D12" s="42">
        <v>2565.3</v>
      </c>
      <c r="E12" s="55">
        <f>D12/C12*100</f>
        <v>131.6010875698969</v>
      </c>
      <c r="F12" s="54">
        <f>D12-C12</f>
        <v>616.0000000000002</v>
      </c>
      <c r="G12" s="42">
        <v>1877.5</v>
      </c>
      <c r="H12" s="73">
        <f>D12/G12*100</f>
        <v>136.63382157123834</v>
      </c>
      <c r="I12" s="74">
        <f>D12-G12</f>
        <v>687.8000000000002</v>
      </c>
      <c r="J12" s="63"/>
    </row>
    <row r="13" spans="2:10" ht="12.75">
      <c r="B13" s="7" t="s">
        <v>5</v>
      </c>
      <c r="C13" s="43">
        <v>73706.3</v>
      </c>
      <c r="D13" s="43">
        <v>77583</v>
      </c>
      <c r="E13" s="55">
        <f>D13/C13*100</f>
        <v>105.25965894367238</v>
      </c>
      <c r="F13" s="54">
        <f>D13-C13</f>
        <v>3876.699999999997</v>
      </c>
      <c r="G13" s="43">
        <v>61695.2</v>
      </c>
      <c r="H13" s="73">
        <f t="shared" si="0"/>
        <v>125.75208444092895</v>
      </c>
      <c r="I13" s="74">
        <f t="shared" si="1"/>
        <v>15887.800000000003</v>
      </c>
      <c r="J13" s="63"/>
    </row>
    <row r="14" spans="2:10" ht="12.75">
      <c r="B14" s="7"/>
      <c r="C14" s="42"/>
      <c r="D14" s="42"/>
      <c r="E14" s="55"/>
      <c r="F14" s="54"/>
      <c r="G14" s="42"/>
      <c r="H14" s="73"/>
      <c r="I14" s="74"/>
      <c r="J14" s="63"/>
    </row>
    <row r="15" spans="2:10" ht="12.75">
      <c r="B15" s="7" t="s">
        <v>6</v>
      </c>
      <c r="C15" s="44">
        <f>C18+C19+C20</f>
        <v>14275.3</v>
      </c>
      <c r="D15" s="44">
        <f>D18+D19+D20</f>
        <v>15415</v>
      </c>
      <c r="E15" s="55">
        <f>D15/C15*100</f>
        <v>107.98372013197621</v>
      </c>
      <c r="F15" s="54">
        <f>D15-C15</f>
        <v>1139.7000000000007</v>
      </c>
      <c r="G15" s="44">
        <f>G18+G19+G20</f>
        <v>9497.800000000001</v>
      </c>
      <c r="H15" s="73">
        <f t="shared" si="0"/>
        <v>162.3007433300343</v>
      </c>
      <c r="I15" s="74">
        <f t="shared" si="1"/>
        <v>5917.199999999999</v>
      </c>
      <c r="J15" s="63"/>
    </row>
    <row r="16" spans="2:10" ht="12.75">
      <c r="B16" s="7" t="s">
        <v>4</v>
      </c>
      <c r="C16" s="42"/>
      <c r="D16" s="42"/>
      <c r="E16" s="55"/>
      <c r="F16" s="54"/>
      <c r="G16" s="44"/>
      <c r="H16" s="73"/>
      <c r="I16" s="74"/>
      <c r="J16" s="63"/>
    </row>
    <row r="17" spans="2:10" ht="12.75">
      <c r="B17" s="7"/>
      <c r="C17" s="42"/>
      <c r="D17" s="42"/>
      <c r="E17" s="55"/>
      <c r="F17" s="54"/>
      <c r="G17" s="42"/>
      <c r="H17" s="73"/>
      <c r="I17" s="74"/>
      <c r="J17" s="63"/>
    </row>
    <row r="18" spans="2:10" ht="12.75">
      <c r="B18" s="7" t="s">
        <v>23</v>
      </c>
      <c r="C18" s="43">
        <v>4643.1</v>
      </c>
      <c r="D18" s="43">
        <v>4674.2</v>
      </c>
      <c r="E18" s="55">
        <f>D18/C18*100</f>
        <v>100.6698111175723</v>
      </c>
      <c r="F18" s="54">
        <f>D18-C18</f>
        <v>31.099999999999454</v>
      </c>
      <c r="G18" s="43">
        <v>2764.5</v>
      </c>
      <c r="H18" s="73">
        <f t="shared" si="0"/>
        <v>169.0793995297522</v>
      </c>
      <c r="I18" s="74">
        <f t="shared" si="1"/>
        <v>1909.6999999999998</v>
      </c>
      <c r="J18" s="63"/>
    </row>
    <row r="19" spans="2:10" ht="12.75">
      <c r="B19" s="7" t="s">
        <v>7</v>
      </c>
      <c r="C19" s="43">
        <v>6844.4</v>
      </c>
      <c r="D19" s="43">
        <v>6846.5</v>
      </c>
      <c r="E19" s="55">
        <f>D19/C19*100</f>
        <v>100.0306820174157</v>
      </c>
      <c r="F19" s="54">
        <f>D19-C19</f>
        <v>2.100000000000364</v>
      </c>
      <c r="G19" s="43">
        <v>4814.6</v>
      </c>
      <c r="H19" s="73">
        <f t="shared" si="0"/>
        <v>142.20288289785233</v>
      </c>
      <c r="I19" s="74">
        <f t="shared" si="1"/>
        <v>2031.8999999999996</v>
      </c>
      <c r="J19" s="63"/>
    </row>
    <row r="20" spans="2:10" ht="12.75">
      <c r="B20" s="7" t="s">
        <v>8</v>
      </c>
      <c r="C20" s="43">
        <v>2787.8</v>
      </c>
      <c r="D20" s="43">
        <v>3894.3</v>
      </c>
      <c r="E20" s="55">
        <f>D20/C20*100</f>
        <v>139.69079560944112</v>
      </c>
      <c r="F20" s="54">
        <f>D20-C20</f>
        <v>1106.5</v>
      </c>
      <c r="G20" s="43">
        <v>1918.7</v>
      </c>
      <c r="H20" s="73">
        <f t="shared" si="0"/>
        <v>202.96554959086882</v>
      </c>
      <c r="I20" s="74">
        <f t="shared" si="1"/>
        <v>1975.6000000000001</v>
      </c>
      <c r="J20" s="63"/>
    </row>
    <row r="21" spans="2:10" ht="12.75">
      <c r="B21" s="7"/>
      <c r="C21" s="42"/>
      <c r="D21" s="42"/>
      <c r="E21" s="55"/>
      <c r="F21" s="54"/>
      <c r="G21" s="42"/>
      <c r="H21" s="73"/>
      <c r="I21" s="74"/>
      <c r="J21" s="63"/>
    </row>
    <row r="22" spans="2:10" ht="12.75">
      <c r="B22" s="7" t="s">
        <v>9</v>
      </c>
      <c r="C22" s="44">
        <f>C24+C25+C26+C27+C28</f>
        <v>3424.2</v>
      </c>
      <c r="D22" s="44">
        <f>D24+D25+D26+D27+D28</f>
        <v>3038.1</v>
      </c>
      <c r="E22" s="55">
        <f>D22/C22*100</f>
        <v>88.7243735763098</v>
      </c>
      <c r="F22" s="54">
        <f>D22-C22</f>
        <v>-386.0999999999999</v>
      </c>
      <c r="G22" s="44">
        <f>G24+G25+G26+G27+G28</f>
        <v>7638.800000000001</v>
      </c>
      <c r="H22" s="73">
        <f t="shared" si="0"/>
        <v>39.771953710006805</v>
      </c>
      <c r="I22" s="74">
        <f t="shared" si="1"/>
        <v>-4600.700000000001</v>
      </c>
      <c r="J22" s="63"/>
    </row>
    <row r="23" spans="2:10" ht="12.75">
      <c r="B23" s="7" t="s">
        <v>4</v>
      </c>
      <c r="C23" s="42"/>
      <c r="D23" s="42"/>
      <c r="E23" s="55"/>
      <c r="F23" s="54"/>
      <c r="G23" s="42"/>
      <c r="H23" s="73"/>
      <c r="I23" s="74"/>
      <c r="J23" s="63"/>
    </row>
    <row r="24" spans="2:10" ht="12.75">
      <c r="B24" s="7" t="s">
        <v>10</v>
      </c>
      <c r="C24" s="43">
        <v>0</v>
      </c>
      <c r="D24" s="43">
        <v>0</v>
      </c>
      <c r="E24" s="55" t="e">
        <f>D24/C24*100</f>
        <v>#DIV/0!</v>
      </c>
      <c r="F24" s="54">
        <f>D24-C24</f>
        <v>0</v>
      </c>
      <c r="G24" s="43">
        <v>0</v>
      </c>
      <c r="H24" s="73" t="e">
        <f t="shared" si="0"/>
        <v>#DIV/0!</v>
      </c>
      <c r="I24" s="74">
        <f t="shared" si="1"/>
        <v>0</v>
      </c>
      <c r="J24" s="63"/>
    </row>
    <row r="25" spans="2:10" ht="12.75">
      <c r="B25" s="7" t="s">
        <v>39</v>
      </c>
      <c r="C25" s="43">
        <v>3424.2</v>
      </c>
      <c r="D25" s="43">
        <v>3038.1</v>
      </c>
      <c r="E25" s="55">
        <f>D25/C25*100</f>
        <v>88.7243735763098</v>
      </c>
      <c r="F25" s="54">
        <f>D25-C25</f>
        <v>-386.0999999999999</v>
      </c>
      <c r="G25" s="43">
        <v>4389.1</v>
      </c>
      <c r="H25" s="73">
        <f t="shared" si="0"/>
        <v>69.21920211432867</v>
      </c>
      <c r="I25" s="74">
        <f t="shared" si="1"/>
        <v>-1351.0000000000005</v>
      </c>
      <c r="J25" s="63"/>
    </row>
    <row r="26" spans="2:10" ht="12.75">
      <c r="B26" s="7" t="s">
        <v>24</v>
      </c>
      <c r="C26" s="43">
        <v>0</v>
      </c>
      <c r="D26" s="43">
        <v>0</v>
      </c>
      <c r="E26" s="55" t="e">
        <f>D26/C26*100</f>
        <v>#DIV/0!</v>
      </c>
      <c r="F26" s="54">
        <f>D26-C26</f>
        <v>0</v>
      </c>
      <c r="G26" s="43">
        <v>446.8</v>
      </c>
      <c r="H26" s="73">
        <f t="shared" si="0"/>
        <v>0</v>
      </c>
      <c r="I26" s="74">
        <f t="shared" si="1"/>
        <v>-446.8</v>
      </c>
      <c r="J26" s="63"/>
    </row>
    <row r="27" spans="2:10" ht="12.75">
      <c r="B27" s="7" t="s">
        <v>25</v>
      </c>
      <c r="C27" s="43">
        <v>0</v>
      </c>
      <c r="D27" s="43">
        <v>0</v>
      </c>
      <c r="E27" s="55" t="e">
        <f>D27/C27*100</f>
        <v>#DIV/0!</v>
      </c>
      <c r="F27" s="54">
        <f>D27-C27</f>
        <v>0</v>
      </c>
      <c r="G27" s="43">
        <v>2802.9</v>
      </c>
      <c r="H27" s="73">
        <f t="shared" si="0"/>
        <v>0</v>
      </c>
      <c r="I27" s="74">
        <f t="shared" si="1"/>
        <v>-2802.9</v>
      </c>
      <c r="J27" s="63"/>
    </row>
    <row r="28" spans="2:10" ht="12.75">
      <c r="B28" s="7" t="s">
        <v>11</v>
      </c>
      <c r="C28" s="43">
        <v>0</v>
      </c>
      <c r="D28" s="43">
        <v>0</v>
      </c>
      <c r="E28" s="55" t="e">
        <f>D28/C28*100</f>
        <v>#DIV/0!</v>
      </c>
      <c r="F28" s="54">
        <f>D28-C28</f>
        <v>0</v>
      </c>
      <c r="G28" s="43">
        <v>0</v>
      </c>
      <c r="H28" s="73" t="e">
        <f t="shared" si="0"/>
        <v>#DIV/0!</v>
      </c>
      <c r="I28" s="74">
        <f t="shared" si="1"/>
        <v>0</v>
      </c>
      <c r="J28" s="63"/>
    </row>
    <row r="29" spans="2:10" ht="12.75">
      <c r="B29" s="7"/>
      <c r="C29" s="42"/>
      <c r="D29" s="42"/>
      <c r="E29" s="55"/>
      <c r="F29" s="54"/>
      <c r="G29" s="42"/>
      <c r="H29" s="73"/>
      <c r="I29" s="74"/>
      <c r="J29" s="63"/>
    </row>
    <row r="30" spans="2:10" ht="12.75">
      <c r="B30" s="7" t="s">
        <v>26</v>
      </c>
      <c r="C30" s="45">
        <v>1070.2</v>
      </c>
      <c r="D30" s="45">
        <v>1843.4</v>
      </c>
      <c r="E30" s="55">
        <f>D30/C30*100</f>
        <v>172.2481779106709</v>
      </c>
      <c r="F30" s="54">
        <f>D30-C30</f>
        <v>773.2</v>
      </c>
      <c r="G30" s="45">
        <v>8760.3</v>
      </c>
      <c r="H30" s="73">
        <f t="shared" si="0"/>
        <v>21.04265835644898</v>
      </c>
      <c r="I30" s="74">
        <f t="shared" si="1"/>
        <v>-6916.9</v>
      </c>
      <c r="J30" s="63"/>
    </row>
    <row r="31" spans="2:10" ht="12.75">
      <c r="B31" s="8"/>
      <c r="C31" s="48"/>
      <c r="D31" s="48"/>
      <c r="E31" s="55"/>
      <c r="F31" s="54"/>
      <c r="G31" s="48"/>
      <c r="H31" s="73"/>
      <c r="I31" s="74"/>
      <c r="J31" s="63"/>
    </row>
    <row r="32" spans="2:10" s="10" customFormat="1" ht="22.5">
      <c r="B32" s="9" t="s">
        <v>12</v>
      </c>
      <c r="C32" s="46">
        <v>0</v>
      </c>
      <c r="D32" s="46">
        <v>0.1</v>
      </c>
      <c r="E32" s="55" t="e">
        <f>D32/C32*100</f>
        <v>#DIV/0!</v>
      </c>
      <c r="F32" s="54">
        <f>D32-C32</f>
        <v>0.1</v>
      </c>
      <c r="G32" s="46">
        <v>0.8</v>
      </c>
      <c r="H32" s="73">
        <f t="shared" si="0"/>
        <v>12.5</v>
      </c>
      <c r="I32" s="74">
        <f t="shared" si="1"/>
        <v>-0.7000000000000001</v>
      </c>
      <c r="J32" s="64"/>
    </row>
    <row r="33" spans="2:10" ht="12.75">
      <c r="B33" s="7"/>
      <c r="C33" s="42"/>
      <c r="D33" s="42"/>
      <c r="E33" s="55"/>
      <c r="F33" s="54"/>
      <c r="G33" s="42"/>
      <c r="H33" s="73"/>
      <c r="I33" s="74"/>
      <c r="J33" s="63"/>
    </row>
    <row r="34" spans="2:10" ht="12.75">
      <c r="B34" s="33" t="s">
        <v>13</v>
      </c>
      <c r="C34" s="41">
        <f>C35+C44+C46+C48+C53+C55</f>
        <v>9583.6</v>
      </c>
      <c r="D34" s="41">
        <f>D35+D44+D46+D48+D53+D55</f>
        <v>12821.199999999999</v>
      </c>
      <c r="E34" s="55">
        <f>D34/C34*100</f>
        <v>133.7827121332276</v>
      </c>
      <c r="F34" s="54">
        <f>D34-C34</f>
        <v>3237.5999999999985</v>
      </c>
      <c r="G34" s="41">
        <f>G35+G44+G46+G48+G53+G55</f>
        <v>10417</v>
      </c>
      <c r="H34" s="73">
        <f t="shared" si="0"/>
        <v>123.07958145339349</v>
      </c>
      <c r="I34" s="74">
        <f t="shared" si="1"/>
        <v>2404.199999999999</v>
      </c>
      <c r="J34" s="63"/>
    </row>
    <row r="35" spans="2:10" ht="22.5">
      <c r="B35" s="9" t="s">
        <v>14</v>
      </c>
      <c r="C35" s="41">
        <f>C38+C39+C40+C41+C42</f>
        <v>6709</v>
      </c>
      <c r="D35" s="41">
        <f>D38+D39+D40+D41+D42+D37</f>
        <v>6370.2</v>
      </c>
      <c r="E35" s="55">
        <f>D35/C35*100</f>
        <v>94.9500670740796</v>
      </c>
      <c r="F35" s="54">
        <f>D35-C35</f>
        <v>-338.8000000000002</v>
      </c>
      <c r="G35" s="41">
        <f>G38+G39+G40+G41+G42+G37</f>
        <v>6146.1</v>
      </c>
      <c r="H35" s="73">
        <f t="shared" si="0"/>
        <v>103.64621467271928</v>
      </c>
      <c r="I35" s="74">
        <f t="shared" si="1"/>
        <v>224.09999999999945</v>
      </c>
      <c r="J35" s="63"/>
    </row>
    <row r="36" spans="2:10" ht="12.75">
      <c r="B36" s="7" t="s">
        <v>4</v>
      </c>
      <c r="C36" s="42"/>
      <c r="D36" s="42"/>
      <c r="E36" s="55"/>
      <c r="F36" s="54"/>
      <c r="G36" s="42"/>
      <c r="H36" s="73"/>
      <c r="I36" s="74"/>
      <c r="J36" s="63"/>
    </row>
    <row r="37" spans="2:10" ht="12.75">
      <c r="B37" s="7" t="s">
        <v>52</v>
      </c>
      <c r="C37" s="42"/>
      <c r="D37" s="42">
        <v>0</v>
      </c>
      <c r="E37" s="55"/>
      <c r="F37" s="54"/>
      <c r="G37" s="42">
        <v>0</v>
      </c>
      <c r="H37" s="73"/>
      <c r="I37" s="74"/>
      <c r="J37" s="63"/>
    </row>
    <row r="38" spans="2:10" ht="36.75" customHeight="1">
      <c r="B38" s="20" t="s">
        <v>41</v>
      </c>
      <c r="C38" s="47">
        <v>6456.8</v>
      </c>
      <c r="D38" s="47">
        <v>6055.7</v>
      </c>
      <c r="E38" s="55">
        <f>D38/C38*100</f>
        <v>93.78794449262791</v>
      </c>
      <c r="F38" s="54">
        <f>D38-C38</f>
        <v>-401.10000000000036</v>
      </c>
      <c r="G38" s="47">
        <v>5658.7</v>
      </c>
      <c r="H38" s="73">
        <f t="shared" si="0"/>
        <v>107.01574566596568</v>
      </c>
      <c r="I38" s="74">
        <f t="shared" si="1"/>
        <v>397</v>
      </c>
      <c r="J38" s="63"/>
    </row>
    <row r="39" spans="2:10" ht="57" customHeight="1">
      <c r="B39" s="9" t="s">
        <v>43</v>
      </c>
      <c r="C39" s="47">
        <v>0</v>
      </c>
      <c r="D39" s="47">
        <v>0</v>
      </c>
      <c r="E39" s="55" t="e">
        <f>D39/C39*100</f>
        <v>#DIV/0!</v>
      </c>
      <c r="F39" s="54">
        <f>D39-C39</f>
        <v>0</v>
      </c>
      <c r="G39" s="47">
        <v>0</v>
      </c>
      <c r="H39" s="73" t="e">
        <f t="shared" si="0"/>
        <v>#DIV/0!</v>
      </c>
      <c r="I39" s="74">
        <f t="shared" si="1"/>
        <v>0</v>
      </c>
      <c r="J39" s="63"/>
    </row>
    <row r="40" spans="2:10" ht="48" customHeight="1">
      <c r="B40" s="11" t="s">
        <v>44</v>
      </c>
      <c r="C40" s="47">
        <v>247.2</v>
      </c>
      <c r="D40" s="47">
        <v>270.9</v>
      </c>
      <c r="E40" s="55">
        <f>D40/C40*100</f>
        <v>109.5873786407767</v>
      </c>
      <c r="F40" s="54">
        <f>D40-C40</f>
        <v>23.69999999999999</v>
      </c>
      <c r="G40" s="47">
        <v>458.1</v>
      </c>
      <c r="H40" s="73">
        <f t="shared" si="0"/>
        <v>59.135559921414526</v>
      </c>
      <c r="I40" s="74">
        <f t="shared" si="1"/>
        <v>-187.20000000000005</v>
      </c>
      <c r="J40" s="63"/>
    </row>
    <row r="41" spans="2:10" ht="36.75" customHeight="1">
      <c r="B41" s="8" t="s">
        <v>15</v>
      </c>
      <c r="C41" s="47">
        <v>5</v>
      </c>
      <c r="D41" s="47">
        <v>19.3</v>
      </c>
      <c r="E41" s="55">
        <f>D41/C41*100</f>
        <v>386.00000000000006</v>
      </c>
      <c r="F41" s="54">
        <f>D41-C41</f>
        <v>14.3</v>
      </c>
      <c r="G41" s="47">
        <v>12</v>
      </c>
      <c r="H41" s="73">
        <f t="shared" si="0"/>
        <v>160.83333333333334</v>
      </c>
      <c r="I41" s="74">
        <f t="shared" si="1"/>
        <v>7.300000000000001</v>
      </c>
      <c r="J41" s="63"/>
    </row>
    <row r="42" spans="2:10" ht="45" customHeight="1">
      <c r="B42" s="11" t="s">
        <v>45</v>
      </c>
      <c r="C42" s="47">
        <v>0</v>
      </c>
      <c r="D42" s="47">
        <v>24.3</v>
      </c>
      <c r="E42" s="55" t="e">
        <f>D42/C42*100</f>
        <v>#DIV/0!</v>
      </c>
      <c r="F42" s="54">
        <f>D42-C42</f>
        <v>24.3</v>
      </c>
      <c r="G42" s="47">
        <v>17.3</v>
      </c>
      <c r="H42" s="73">
        <f t="shared" si="0"/>
        <v>140.46242774566474</v>
      </c>
      <c r="I42" s="74">
        <f t="shared" si="1"/>
        <v>7</v>
      </c>
      <c r="J42" s="63"/>
    </row>
    <row r="43" spans="2:10" ht="12.75" customHeight="1">
      <c r="B43" s="9"/>
      <c r="C43" s="48"/>
      <c r="D43" s="48"/>
      <c r="E43" s="55"/>
      <c r="F43" s="54"/>
      <c r="G43" s="48"/>
      <c r="H43" s="73"/>
      <c r="I43" s="74"/>
      <c r="J43" s="63"/>
    </row>
    <row r="44" spans="2:10" ht="12.75" customHeight="1">
      <c r="B44" s="9" t="s">
        <v>42</v>
      </c>
      <c r="C44" s="56">
        <v>242.1</v>
      </c>
      <c r="D44" s="56">
        <v>416.4</v>
      </c>
      <c r="E44" s="55">
        <f>D44/C44*100</f>
        <v>171.99504337050803</v>
      </c>
      <c r="F44" s="54">
        <f>D44-C44</f>
        <v>174.29999999999998</v>
      </c>
      <c r="G44" s="56">
        <v>258.6</v>
      </c>
      <c r="H44" s="73">
        <f t="shared" si="0"/>
        <v>161.0208816705336</v>
      </c>
      <c r="I44" s="74">
        <f t="shared" si="1"/>
        <v>157.79999999999995</v>
      </c>
      <c r="J44" s="63"/>
    </row>
    <row r="45" spans="2:10" ht="12.75" customHeight="1">
      <c r="B45" s="9"/>
      <c r="C45" s="48"/>
      <c r="D45" s="48"/>
      <c r="E45" s="55"/>
      <c r="F45" s="54">
        <f>D45-C45</f>
        <v>0</v>
      </c>
      <c r="G45" s="48"/>
      <c r="H45" s="73" t="e">
        <f t="shared" si="0"/>
        <v>#DIV/0!</v>
      </c>
      <c r="I45" s="74">
        <f t="shared" si="1"/>
        <v>0</v>
      </c>
      <c r="J45" s="63"/>
    </row>
    <row r="46" spans="2:10" ht="12.75">
      <c r="B46" s="7" t="s">
        <v>16</v>
      </c>
      <c r="C46" s="49">
        <v>9.8</v>
      </c>
      <c r="D46" s="49">
        <v>10.2</v>
      </c>
      <c r="E46" s="55">
        <f>D46/C46*100</f>
        <v>104.0816326530612</v>
      </c>
      <c r="F46" s="54">
        <f>D46-C46</f>
        <v>0.3999999999999986</v>
      </c>
      <c r="G46" s="49">
        <v>112.2</v>
      </c>
      <c r="H46" s="73">
        <f t="shared" si="0"/>
        <v>9.09090909090909</v>
      </c>
      <c r="I46" s="74">
        <f t="shared" si="1"/>
        <v>-102</v>
      </c>
      <c r="J46" s="63"/>
    </row>
    <row r="47" spans="2:10" ht="12.75">
      <c r="B47" s="8"/>
      <c r="C47" s="48"/>
      <c r="D47" s="48"/>
      <c r="E47" s="55"/>
      <c r="F47" s="54">
        <f>D47-C47</f>
        <v>0</v>
      </c>
      <c r="G47" s="48"/>
      <c r="H47" s="73" t="e">
        <f t="shared" si="0"/>
        <v>#DIV/0!</v>
      </c>
      <c r="I47" s="74">
        <f t="shared" si="1"/>
        <v>0</v>
      </c>
      <c r="J47" s="63"/>
    </row>
    <row r="48" spans="2:10" ht="12.75">
      <c r="B48" s="26" t="s">
        <v>17</v>
      </c>
      <c r="C48" s="50">
        <f>C50+C51</f>
        <v>1912.6</v>
      </c>
      <c r="D48" s="50">
        <f>D50+D51</f>
        <v>4318.6</v>
      </c>
      <c r="E48" s="55">
        <f>D48/C48*100</f>
        <v>225.7973439297292</v>
      </c>
      <c r="F48" s="54">
        <f>D48-C48</f>
        <v>2406.0000000000005</v>
      </c>
      <c r="G48" s="50">
        <f>G50+G51</f>
        <v>2440.9</v>
      </c>
      <c r="H48" s="73">
        <f t="shared" si="0"/>
        <v>176.9265434880577</v>
      </c>
      <c r="I48" s="74">
        <f t="shared" si="1"/>
        <v>1877.7000000000003</v>
      </c>
      <c r="J48" s="63"/>
    </row>
    <row r="49" spans="2:10" ht="12.75">
      <c r="B49" s="26" t="s">
        <v>4</v>
      </c>
      <c r="C49" s="66"/>
      <c r="D49" s="66"/>
      <c r="E49" s="55"/>
      <c r="F49" s="54"/>
      <c r="G49" s="66"/>
      <c r="H49" s="73"/>
      <c r="I49" s="74"/>
      <c r="J49" s="63"/>
    </row>
    <row r="50" spans="2:10" ht="45.75" customHeight="1">
      <c r="B50" s="57" t="s">
        <v>46</v>
      </c>
      <c r="C50" s="67">
        <v>500</v>
      </c>
      <c r="D50" s="67">
        <v>0</v>
      </c>
      <c r="E50" s="55">
        <f>D50/C50*100</f>
        <v>0</v>
      </c>
      <c r="F50" s="54">
        <f>D50-C50</f>
        <v>-500</v>
      </c>
      <c r="G50" s="67">
        <v>0</v>
      </c>
      <c r="H50" s="73" t="e">
        <f t="shared" si="0"/>
        <v>#DIV/0!</v>
      </c>
      <c r="I50" s="74">
        <f t="shared" si="1"/>
        <v>0</v>
      </c>
      <c r="J50" s="63"/>
    </row>
    <row r="51" spans="2:10" ht="48.75" customHeight="1">
      <c r="B51" s="58" t="s">
        <v>27</v>
      </c>
      <c r="C51" s="52">
        <v>1412.6</v>
      </c>
      <c r="D51" s="52">
        <v>4318.6</v>
      </c>
      <c r="E51" s="55">
        <f>D51/C51*100</f>
        <v>305.7199490301572</v>
      </c>
      <c r="F51" s="54">
        <f>D51-C51</f>
        <v>2906.0000000000005</v>
      </c>
      <c r="G51" s="52">
        <v>2440.9</v>
      </c>
      <c r="H51" s="73">
        <f t="shared" si="0"/>
        <v>176.9265434880577</v>
      </c>
      <c r="I51" s="74">
        <f t="shared" si="1"/>
        <v>1877.7000000000003</v>
      </c>
      <c r="J51" s="63"/>
    </row>
    <row r="52" spans="2:10" ht="12.75" customHeight="1">
      <c r="B52" s="8"/>
      <c r="C52" s="48"/>
      <c r="D52" s="48"/>
      <c r="E52" s="55"/>
      <c r="F52" s="54"/>
      <c r="G52" s="48"/>
      <c r="H52" s="73"/>
      <c r="I52" s="74"/>
      <c r="J52" s="63"/>
    </row>
    <row r="53" spans="2:10" ht="12.75">
      <c r="B53" s="7" t="s">
        <v>18</v>
      </c>
      <c r="C53" s="51">
        <v>710.1</v>
      </c>
      <c r="D53" s="51">
        <v>1705.3</v>
      </c>
      <c r="E53" s="55">
        <f>D53/C53*100</f>
        <v>240.1492747500352</v>
      </c>
      <c r="F53" s="54">
        <f>D53-C53</f>
        <v>995.1999999999999</v>
      </c>
      <c r="G53" s="51">
        <v>1400.9</v>
      </c>
      <c r="H53" s="73">
        <f t="shared" si="0"/>
        <v>121.72888857163251</v>
      </c>
      <c r="I53" s="74">
        <f t="shared" si="1"/>
        <v>304.39999999999986</v>
      </c>
      <c r="J53" s="63"/>
    </row>
    <row r="54" spans="2:10" ht="12.75">
      <c r="B54" s="7"/>
      <c r="C54" s="47"/>
      <c r="D54" s="47"/>
      <c r="E54" s="55"/>
      <c r="F54" s="54"/>
      <c r="G54" s="47"/>
      <c r="H54" s="73" t="e">
        <f t="shared" si="0"/>
        <v>#DIV/0!</v>
      </c>
      <c r="I54" s="74">
        <f t="shared" si="1"/>
        <v>0</v>
      </c>
      <c r="J54" s="63"/>
    </row>
    <row r="55" spans="2:10" ht="12.75">
      <c r="B55" s="7" t="s">
        <v>38</v>
      </c>
      <c r="C55" s="49">
        <f>C56+C57</f>
        <v>0</v>
      </c>
      <c r="D55" s="49">
        <f>D57</f>
        <v>0.5</v>
      </c>
      <c r="E55" s="55" t="e">
        <f>D55/C55*100</f>
        <v>#DIV/0!</v>
      </c>
      <c r="F55" s="54">
        <f>D55-C55</f>
        <v>0.5</v>
      </c>
      <c r="G55" s="49">
        <v>58.3</v>
      </c>
      <c r="H55" s="73">
        <f t="shared" si="0"/>
        <v>0.8576329331046313</v>
      </c>
      <c r="I55" s="74">
        <f t="shared" si="1"/>
        <v>-57.8</v>
      </c>
      <c r="J55" s="63"/>
    </row>
    <row r="56" spans="2:10" ht="24.75" customHeight="1">
      <c r="B56" s="36" t="s">
        <v>28</v>
      </c>
      <c r="C56" s="52">
        <v>0</v>
      </c>
      <c r="D56" s="52">
        <v>0</v>
      </c>
      <c r="E56" s="55" t="e">
        <f>D56/C56*100</f>
        <v>#DIV/0!</v>
      </c>
      <c r="F56" s="54">
        <f>D56-C56</f>
        <v>0</v>
      </c>
      <c r="G56" s="52">
        <v>0</v>
      </c>
      <c r="H56" s="73" t="e">
        <f t="shared" si="0"/>
        <v>#DIV/0!</v>
      </c>
      <c r="I56" s="74">
        <f t="shared" si="1"/>
        <v>0</v>
      </c>
      <c r="J56" s="63"/>
    </row>
    <row r="57" spans="2:10" ht="13.5" customHeight="1">
      <c r="B57" s="9" t="s">
        <v>21</v>
      </c>
      <c r="C57" s="52">
        <v>0</v>
      </c>
      <c r="D57" s="52">
        <v>0.5</v>
      </c>
      <c r="E57" s="55" t="e">
        <f>D57/C57*100</f>
        <v>#DIV/0!</v>
      </c>
      <c r="F57" s="54">
        <f>D57-C57</f>
        <v>0.5</v>
      </c>
      <c r="G57" s="52">
        <v>25.3</v>
      </c>
      <c r="H57" s="73">
        <f t="shared" si="0"/>
        <v>1.9762845849802373</v>
      </c>
      <c r="I57" s="74">
        <f t="shared" si="1"/>
        <v>-24.8</v>
      </c>
      <c r="J57" s="63"/>
    </row>
    <row r="58" spans="2:10" ht="13.5" customHeight="1">
      <c r="B58" s="9"/>
      <c r="C58" s="52"/>
      <c r="D58" s="52"/>
      <c r="E58" s="55"/>
      <c r="F58" s="54"/>
      <c r="G58" s="52"/>
      <c r="H58" s="73"/>
      <c r="I58" s="74"/>
      <c r="J58" s="63"/>
    </row>
    <row r="59" spans="2:10" ht="13.5" customHeight="1">
      <c r="B59" s="9" t="s">
        <v>19</v>
      </c>
      <c r="C59" s="49">
        <f>C61</f>
        <v>0</v>
      </c>
      <c r="D59" s="49">
        <f>D61</f>
        <v>0</v>
      </c>
      <c r="E59" s="55" t="e">
        <f>D59/C59*100</f>
        <v>#DIV/0!</v>
      </c>
      <c r="F59" s="54">
        <f>D59-C59</f>
        <v>0</v>
      </c>
      <c r="G59" s="49">
        <f>G61</f>
        <v>0</v>
      </c>
      <c r="H59" s="73" t="e">
        <f t="shared" si="0"/>
        <v>#DIV/0!</v>
      </c>
      <c r="I59" s="74">
        <f t="shared" si="1"/>
        <v>0</v>
      </c>
      <c r="J59" s="63"/>
    </row>
    <row r="60" spans="2:10" ht="12.75">
      <c r="B60" s="9"/>
      <c r="C60" s="48"/>
      <c r="D60" s="48"/>
      <c r="E60" s="55"/>
      <c r="F60" s="54"/>
      <c r="G60" s="48"/>
      <c r="H60" s="73" t="e">
        <f t="shared" si="0"/>
        <v>#DIV/0!</v>
      </c>
      <c r="I60" s="74">
        <f t="shared" si="1"/>
        <v>0</v>
      </c>
      <c r="J60" s="63"/>
    </row>
    <row r="61" spans="2:10" ht="22.5">
      <c r="B61" s="9" t="s">
        <v>20</v>
      </c>
      <c r="C61" s="52">
        <v>0</v>
      </c>
      <c r="D61" s="52">
        <v>0</v>
      </c>
      <c r="E61" s="55" t="e">
        <f>D61/C61*100</f>
        <v>#DIV/0!</v>
      </c>
      <c r="F61" s="54">
        <f>D61-C61</f>
        <v>0</v>
      </c>
      <c r="G61" s="52">
        <v>0</v>
      </c>
      <c r="H61" s="73" t="e">
        <f t="shared" si="0"/>
        <v>#DIV/0!</v>
      </c>
      <c r="I61" s="74">
        <f t="shared" si="1"/>
        <v>0</v>
      </c>
      <c r="J61" s="63"/>
    </row>
    <row r="62" spans="2:10" ht="12.75">
      <c r="B62" s="9"/>
      <c r="C62" s="48"/>
      <c r="D62" s="48"/>
      <c r="E62" s="55"/>
      <c r="F62" s="55"/>
      <c r="G62" s="48"/>
      <c r="H62" s="65"/>
      <c r="I62" s="65"/>
      <c r="J62" s="63"/>
    </row>
    <row r="63" spans="2:8" ht="11.25">
      <c r="B63" s="27"/>
      <c r="C63" s="13"/>
      <c r="D63" s="14"/>
      <c r="E63" s="14"/>
      <c r="F63" s="14"/>
      <c r="G63" s="14"/>
      <c r="H63" s="5"/>
    </row>
    <row r="64" spans="2:8" ht="11.25">
      <c r="B64" s="12"/>
      <c r="C64" s="13"/>
      <c r="D64" s="14"/>
      <c r="E64" s="14"/>
      <c r="F64" s="14"/>
      <c r="G64" s="14"/>
      <c r="H64" s="5"/>
    </row>
    <row r="65" spans="2:8" ht="11.25">
      <c r="B65" s="25" t="s">
        <v>53</v>
      </c>
      <c r="C65" s="15"/>
      <c r="D65" s="14"/>
      <c r="E65" s="14"/>
      <c r="F65" s="14"/>
      <c r="G65" s="14"/>
      <c r="H65" s="5"/>
    </row>
    <row r="66" spans="2:8" ht="11.25">
      <c r="B66" s="16"/>
      <c r="C66" s="16"/>
      <c r="D66" s="14"/>
      <c r="E66" s="14"/>
      <c r="F66" s="14"/>
      <c r="G66" s="14"/>
      <c r="H66" s="5"/>
    </row>
    <row r="67" spans="2:8" ht="11.25">
      <c r="B67" s="14" t="s">
        <v>54</v>
      </c>
      <c r="C67" s="14"/>
      <c r="D67" s="14"/>
      <c r="E67" s="14"/>
      <c r="F67" s="14"/>
      <c r="G67" s="14"/>
      <c r="H67" s="5"/>
    </row>
    <row r="68" spans="2:8" ht="11.25">
      <c r="B68" s="14" t="s">
        <v>55</v>
      </c>
      <c r="C68" s="14"/>
      <c r="D68" s="14"/>
      <c r="E68" s="14"/>
      <c r="F68" s="14"/>
      <c r="G68" s="14"/>
      <c r="H68" s="5"/>
    </row>
    <row r="69" spans="2:8" ht="11.25">
      <c r="B69" s="17"/>
      <c r="C69" s="17"/>
      <c r="D69" s="18"/>
      <c r="E69" s="18"/>
      <c r="F69" s="18"/>
      <c r="G69" s="18"/>
      <c r="H69" s="5"/>
    </row>
    <row r="70" spans="2:8" ht="11.25">
      <c r="B70" s="19"/>
      <c r="C70" s="19"/>
      <c r="H70" s="5"/>
    </row>
    <row r="71" spans="2:8" ht="11.25">
      <c r="B71" s="19"/>
      <c r="C71" s="19"/>
      <c r="H71" s="5"/>
    </row>
    <row r="72" ht="11.25">
      <c r="H72" s="5"/>
    </row>
    <row r="73" ht="11.25">
      <c r="H73" s="5"/>
    </row>
  </sheetData>
  <mergeCells count="3">
    <mergeCell ref="B2:D2"/>
    <mergeCell ref="B3:D3"/>
    <mergeCell ref="H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3"/>
  <sheetViews>
    <sheetView workbookViewId="0" topLeftCell="A1">
      <selection activeCell="A1" sqref="A1:IV16384"/>
    </sheetView>
  </sheetViews>
  <sheetFormatPr defaultColWidth="9.00390625" defaultRowHeight="12.75"/>
  <cols>
    <col min="1" max="1" width="4.25390625" style="1" customWidth="1"/>
    <col min="2" max="2" width="62.875" style="1" customWidth="1"/>
    <col min="3" max="3" width="10.25390625" style="1" customWidth="1"/>
    <col min="4" max="6" width="9.375" style="1" customWidth="1"/>
    <col min="7" max="7" width="13.875" style="1" customWidth="1"/>
    <col min="8" max="8" width="13.625" style="1" customWidth="1"/>
    <col min="9" max="9" width="12.00390625" style="1" customWidth="1"/>
    <col min="10" max="10" width="9.75390625" style="1" customWidth="1"/>
    <col min="11" max="16384" width="9.125" style="1" customWidth="1"/>
  </cols>
  <sheetData>
    <row r="1" spans="2:7" ht="11.25">
      <c r="B1" s="2"/>
      <c r="C1" s="2"/>
      <c r="G1" s="1" t="s">
        <v>40</v>
      </c>
    </row>
    <row r="2" spans="2:8" ht="12.75">
      <c r="B2" s="68" t="s">
        <v>50</v>
      </c>
      <c r="C2" s="68"/>
      <c r="D2" s="69"/>
      <c r="E2" s="39"/>
      <c r="F2" s="39"/>
      <c r="G2" s="39"/>
      <c r="H2" s="5"/>
    </row>
    <row r="3" spans="2:7" ht="12.75">
      <c r="B3" s="70" t="s">
        <v>62</v>
      </c>
      <c r="C3" s="70"/>
      <c r="D3" s="70"/>
      <c r="E3" s="40"/>
      <c r="F3" s="40"/>
      <c r="G3" s="40"/>
    </row>
    <row r="4" spans="2:9" ht="11.25">
      <c r="B4" s="27"/>
      <c r="C4" s="27"/>
      <c r="I4" s="28" t="s">
        <v>29</v>
      </c>
    </row>
    <row r="5" spans="2:9" ht="11.25">
      <c r="B5" s="21"/>
      <c r="C5" s="4" t="s">
        <v>33</v>
      </c>
      <c r="D5" s="4" t="s">
        <v>30</v>
      </c>
      <c r="E5" s="30" t="s">
        <v>37</v>
      </c>
      <c r="F5" s="30" t="s">
        <v>34</v>
      </c>
      <c r="G5" s="4" t="s">
        <v>30</v>
      </c>
      <c r="H5" s="30" t="s">
        <v>37</v>
      </c>
      <c r="I5" s="30" t="s">
        <v>34</v>
      </c>
    </row>
    <row r="6" spans="2:9" ht="11.25">
      <c r="B6" s="22" t="s">
        <v>0</v>
      </c>
      <c r="C6" s="34" t="s">
        <v>32</v>
      </c>
      <c r="D6" s="29" t="s">
        <v>31</v>
      </c>
      <c r="E6" s="31" t="s">
        <v>36</v>
      </c>
      <c r="F6" s="31" t="s">
        <v>35</v>
      </c>
      <c r="G6" s="29" t="s">
        <v>47</v>
      </c>
      <c r="H6" s="31" t="s">
        <v>36</v>
      </c>
      <c r="I6" s="31" t="s">
        <v>35</v>
      </c>
    </row>
    <row r="7" spans="2:9" ht="12.75" customHeight="1">
      <c r="B7" s="23"/>
      <c r="C7" s="35" t="s">
        <v>63</v>
      </c>
      <c r="D7" s="35" t="s">
        <v>64</v>
      </c>
      <c r="E7" s="32"/>
      <c r="F7" s="3"/>
      <c r="G7" s="24" t="s">
        <v>48</v>
      </c>
      <c r="H7" s="71" t="s">
        <v>49</v>
      </c>
      <c r="I7" s="72"/>
    </row>
    <row r="8" spans="2:9" ht="11.25">
      <c r="B8" s="37" t="s">
        <v>22</v>
      </c>
      <c r="C8" s="37">
        <v>1</v>
      </c>
      <c r="D8" s="38">
        <v>2</v>
      </c>
      <c r="E8" s="59">
        <v>4</v>
      </c>
      <c r="F8" s="59">
        <v>5</v>
      </c>
      <c r="G8" s="38">
        <v>6</v>
      </c>
      <c r="H8" s="38">
        <v>7</v>
      </c>
      <c r="I8" s="38">
        <v>8</v>
      </c>
    </row>
    <row r="9" spans="2:10" s="6" customFormat="1" ht="12.75">
      <c r="B9" s="33" t="s">
        <v>1</v>
      </c>
      <c r="C9" s="41">
        <f>C10+C34</f>
        <v>172463.2</v>
      </c>
      <c r="D9" s="41">
        <f>D10+D34</f>
        <v>181805.00000000006</v>
      </c>
      <c r="E9" s="53">
        <f>D9/C9*100</f>
        <v>105.4166917927999</v>
      </c>
      <c r="F9" s="54">
        <f>D9-C9</f>
        <v>9341.800000000047</v>
      </c>
      <c r="G9" s="41">
        <f>G10+G34</f>
        <v>162856.90000000002</v>
      </c>
      <c r="H9" s="73">
        <f>D9/G9*100</f>
        <v>111.63481559577765</v>
      </c>
      <c r="I9" s="74">
        <f>D9-G9</f>
        <v>18948.100000000035</v>
      </c>
      <c r="J9" s="62"/>
    </row>
    <row r="10" spans="2:10" s="6" customFormat="1" ht="12.75">
      <c r="B10" s="33" t="s">
        <v>2</v>
      </c>
      <c r="C10" s="41">
        <f>C11+C15+C22+C30+C32</f>
        <v>153969.6</v>
      </c>
      <c r="D10" s="41">
        <f>D11+D15+D22+D30+D32</f>
        <v>159330.80000000005</v>
      </c>
      <c r="E10" s="55">
        <f>D10/C10*100</f>
        <v>103.48198605438998</v>
      </c>
      <c r="F10" s="54">
        <f>D10-C10</f>
        <v>5361.200000000041</v>
      </c>
      <c r="G10" s="41">
        <f>G11+G15+G22+G30+G32</f>
        <v>141370.30000000002</v>
      </c>
      <c r="H10" s="73">
        <f aca="true" t="shared" si="0" ref="H10:H61">D10/G10*100</f>
        <v>112.70457797712817</v>
      </c>
      <c r="I10" s="74">
        <f aca="true" t="shared" si="1" ref="I10:I61">D10-G10</f>
        <v>17960.50000000003</v>
      </c>
      <c r="J10" s="62"/>
    </row>
    <row r="11" spans="2:10" ht="12.75">
      <c r="B11" s="7" t="s">
        <v>3</v>
      </c>
      <c r="C11" s="41">
        <f>C13+C12</f>
        <v>125764.8</v>
      </c>
      <c r="D11" s="41">
        <f>D13+D12</f>
        <v>129357.40000000001</v>
      </c>
      <c r="E11" s="55">
        <f>D11/C11*100</f>
        <v>102.85660216531176</v>
      </c>
      <c r="F11" s="54">
        <f>D11-C11</f>
        <v>3592.600000000006</v>
      </c>
      <c r="G11" s="41">
        <f>G13+G12</f>
        <v>104418.3</v>
      </c>
      <c r="H11" s="73">
        <f t="shared" si="0"/>
        <v>123.88384028470105</v>
      </c>
      <c r="I11" s="74">
        <f t="shared" si="1"/>
        <v>24939.100000000006</v>
      </c>
      <c r="J11" s="63"/>
    </row>
    <row r="12" spans="2:10" ht="12.75">
      <c r="B12" s="7" t="s">
        <v>51</v>
      </c>
      <c r="C12" s="42">
        <v>2835.3</v>
      </c>
      <c r="D12" s="42">
        <v>3940.1</v>
      </c>
      <c r="E12" s="55">
        <f>D12/C12*100</f>
        <v>138.96589426163015</v>
      </c>
      <c r="F12" s="54">
        <f>D12-C12</f>
        <v>1104.7999999999997</v>
      </c>
      <c r="G12" s="42">
        <v>2983.8</v>
      </c>
      <c r="H12" s="73">
        <f>D12/G12*100</f>
        <v>132.04973523694616</v>
      </c>
      <c r="I12" s="74">
        <f>D12-G12</f>
        <v>956.2999999999997</v>
      </c>
      <c r="J12" s="63"/>
    </row>
    <row r="13" spans="2:10" ht="12.75">
      <c r="B13" s="7" t="s">
        <v>5</v>
      </c>
      <c r="C13" s="43">
        <v>122929.5</v>
      </c>
      <c r="D13" s="43">
        <v>125417.3</v>
      </c>
      <c r="E13" s="55">
        <f>D13/C13*100</f>
        <v>102.02376158692583</v>
      </c>
      <c r="F13" s="54">
        <f>D13-C13</f>
        <v>2487.800000000003</v>
      </c>
      <c r="G13" s="43">
        <v>101434.5</v>
      </c>
      <c r="H13" s="73">
        <f t="shared" si="0"/>
        <v>123.64363209756051</v>
      </c>
      <c r="I13" s="74">
        <f t="shared" si="1"/>
        <v>23982.800000000003</v>
      </c>
      <c r="J13" s="63"/>
    </row>
    <row r="14" spans="2:10" ht="12.75">
      <c r="B14" s="7"/>
      <c r="C14" s="42"/>
      <c r="D14" s="42"/>
      <c r="E14" s="55"/>
      <c r="F14" s="54"/>
      <c r="G14" s="42"/>
      <c r="H14" s="73"/>
      <c r="I14" s="74"/>
      <c r="J14" s="63"/>
    </row>
    <row r="15" spans="2:10" ht="12.75">
      <c r="B15" s="7" t="s">
        <v>6</v>
      </c>
      <c r="C15" s="44">
        <f>C18+C19+C20</f>
        <v>21470.8</v>
      </c>
      <c r="D15" s="44">
        <f>D18+D19+D20</f>
        <v>21877.5</v>
      </c>
      <c r="E15" s="55">
        <f>D15/C15*100</f>
        <v>101.89420049555676</v>
      </c>
      <c r="F15" s="54">
        <f>D15-C15</f>
        <v>406.7000000000007</v>
      </c>
      <c r="G15" s="44">
        <f>G18+G19+G20</f>
        <v>13878.8</v>
      </c>
      <c r="H15" s="73">
        <f t="shared" si="0"/>
        <v>157.632504251088</v>
      </c>
      <c r="I15" s="74">
        <f t="shared" si="1"/>
        <v>7998.700000000001</v>
      </c>
      <c r="J15" s="63"/>
    </row>
    <row r="16" spans="2:10" ht="12.75">
      <c r="B16" s="7" t="s">
        <v>4</v>
      </c>
      <c r="C16" s="42"/>
      <c r="D16" s="42"/>
      <c r="E16" s="55"/>
      <c r="F16" s="54"/>
      <c r="G16" s="44"/>
      <c r="H16" s="73"/>
      <c r="I16" s="74"/>
      <c r="J16" s="63"/>
    </row>
    <row r="17" spans="2:10" ht="12.75">
      <c r="B17" s="7"/>
      <c r="C17" s="42"/>
      <c r="D17" s="42"/>
      <c r="E17" s="55"/>
      <c r="F17" s="54"/>
      <c r="G17" s="42"/>
      <c r="H17" s="73"/>
      <c r="I17" s="74"/>
      <c r="J17" s="63"/>
    </row>
    <row r="18" spans="2:10" ht="12.75">
      <c r="B18" s="7" t="s">
        <v>23</v>
      </c>
      <c r="C18" s="43">
        <v>6151</v>
      </c>
      <c r="D18" s="43">
        <v>5879.1</v>
      </c>
      <c r="E18" s="55">
        <f>D18/C18*100</f>
        <v>95.57958055600716</v>
      </c>
      <c r="F18" s="54">
        <f>D18-C18</f>
        <v>-271.89999999999964</v>
      </c>
      <c r="G18" s="43">
        <v>3883.1</v>
      </c>
      <c r="H18" s="73">
        <f t="shared" si="0"/>
        <v>151.4022301769205</v>
      </c>
      <c r="I18" s="74">
        <f t="shared" si="1"/>
        <v>1996.0000000000005</v>
      </c>
      <c r="J18" s="63"/>
    </row>
    <row r="19" spans="2:10" ht="12.75">
      <c r="B19" s="7" t="s">
        <v>7</v>
      </c>
      <c r="C19" s="43">
        <v>11426.6</v>
      </c>
      <c r="D19" s="43">
        <v>11603.1</v>
      </c>
      <c r="E19" s="55">
        <f>D19/C19*100</f>
        <v>101.54464145065023</v>
      </c>
      <c r="F19" s="54">
        <f>D19-C19</f>
        <v>176.5</v>
      </c>
      <c r="G19" s="43">
        <v>7526.4</v>
      </c>
      <c r="H19" s="73">
        <f t="shared" si="0"/>
        <v>154.1653380102041</v>
      </c>
      <c r="I19" s="74">
        <f t="shared" si="1"/>
        <v>4076.7000000000007</v>
      </c>
      <c r="J19" s="63"/>
    </row>
    <row r="20" spans="2:10" ht="12.75">
      <c r="B20" s="7" t="s">
        <v>8</v>
      </c>
      <c r="C20" s="43">
        <v>3893.2</v>
      </c>
      <c r="D20" s="43">
        <v>4395.3</v>
      </c>
      <c r="E20" s="55">
        <f>D20/C20*100</f>
        <v>112.8968457823898</v>
      </c>
      <c r="F20" s="54">
        <f>D20-C20</f>
        <v>502.10000000000036</v>
      </c>
      <c r="G20" s="43">
        <v>2469.3</v>
      </c>
      <c r="H20" s="73">
        <f t="shared" si="0"/>
        <v>177.99781314542582</v>
      </c>
      <c r="I20" s="74">
        <f t="shared" si="1"/>
        <v>1926</v>
      </c>
      <c r="J20" s="63"/>
    </row>
    <row r="21" spans="2:10" ht="12.75">
      <c r="B21" s="7"/>
      <c r="C21" s="42"/>
      <c r="D21" s="42"/>
      <c r="E21" s="55"/>
      <c r="F21" s="54"/>
      <c r="G21" s="42"/>
      <c r="H21" s="73"/>
      <c r="I21" s="74"/>
      <c r="J21" s="63"/>
    </row>
    <row r="22" spans="2:10" ht="12.75">
      <c r="B22" s="7" t="s">
        <v>9</v>
      </c>
      <c r="C22" s="44">
        <f>C24+C25+C26+C27+C28</f>
        <v>5035.6</v>
      </c>
      <c r="D22" s="44">
        <f>D24+D25+D26+D27+D28</f>
        <v>5160.2</v>
      </c>
      <c r="E22" s="55">
        <f>D22/C22*100</f>
        <v>102.474382397331</v>
      </c>
      <c r="F22" s="54">
        <f>D22-C22</f>
        <v>124.59999999999945</v>
      </c>
      <c r="G22" s="44">
        <f>G24+G25+G26+G27+G28</f>
        <v>12215.5</v>
      </c>
      <c r="H22" s="73">
        <f t="shared" si="0"/>
        <v>42.24305186034137</v>
      </c>
      <c r="I22" s="74">
        <f t="shared" si="1"/>
        <v>-7055.3</v>
      </c>
      <c r="J22" s="63"/>
    </row>
    <row r="23" spans="2:10" ht="12.75">
      <c r="B23" s="7" t="s">
        <v>4</v>
      </c>
      <c r="C23" s="42"/>
      <c r="D23" s="42"/>
      <c r="E23" s="55"/>
      <c r="F23" s="54"/>
      <c r="G23" s="42"/>
      <c r="H23" s="73"/>
      <c r="I23" s="74"/>
      <c r="J23" s="63"/>
    </row>
    <row r="24" spans="2:10" ht="12.75">
      <c r="B24" s="7" t="s">
        <v>10</v>
      </c>
      <c r="C24" s="43">
        <v>0</v>
      </c>
      <c r="D24" s="43">
        <v>0</v>
      </c>
      <c r="E24" s="55" t="e">
        <f>D24/C24*100</f>
        <v>#DIV/0!</v>
      </c>
      <c r="F24" s="54">
        <f>D24-C24</f>
        <v>0</v>
      </c>
      <c r="G24" s="43">
        <v>0</v>
      </c>
      <c r="H24" s="73" t="e">
        <f t="shared" si="0"/>
        <v>#DIV/0!</v>
      </c>
      <c r="I24" s="74">
        <f t="shared" si="1"/>
        <v>0</v>
      </c>
      <c r="J24" s="63"/>
    </row>
    <row r="25" spans="2:10" ht="12.75">
      <c r="B25" s="7" t="s">
        <v>39</v>
      </c>
      <c r="C25" s="43">
        <v>5035.6</v>
      </c>
      <c r="D25" s="43">
        <v>5160.2</v>
      </c>
      <c r="E25" s="55">
        <f>D25/C25*100</f>
        <v>102.474382397331</v>
      </c>
      <c r="F25" s="54">
        <f>D25-C25</f>
        <v>124.59999999999945</v>
      </c>
      <c r="G25" s="43">
        <v>6689.9</v>
      </c>
      <c r="H25" s="73">
        <f t="shared" si="0"/>
        <v>77.13418735706064</v>
      </c>
      <c r="I25" s="74">
        <f t="shared" si="1"/>
        <v>-1529.6999999999998</v>
      </c>
      <c r="J25" s="63"/>
    </row>
    <row r="26" spans="2:10" ht="12.75">
      <c r="B26" s="7" t="s">
        <v>24</v>
      </c>
      <c r="C26" s="43">
        <v>0</v>
      </c>
      <c r="D26" s="43">
        <v>0</v>
      </c>
      <c r="E26" s="55" t="e">
        <f>D26/C26*100</f>
        <v>#DIV/0!</v>
      </c>
      <c r="F26" s="54">
        <f>D26-C26</f>
        <v>0</v>
      </c>
      <c r="G26" s="43">
        <v>671.7</v>
      </c>
      <c r="H26" s="73">
        <f t="shared" si="0"/>
        <v>0</v>
      </c>
      <c r="I26" s="74">
        <f t="shared" si="1"/>
        <v>-671.7</v>
      </c>
      <c r="J26" s="63"/>
    </row>
    <row r="27" spans="2:10" ht="12.75">
      <c r="B27" s="7" t="s">
        <v>25</v>
      </c>
      <c r="C27" s="43">
        <v>0</v>
      </c>
      <c r="D27" s="43">
        <v>0</v>
      </c>
      <c r="E27" s="55" t="e">
        <f>D27/C27*100</f>
        <v>#DIV/0!</v>
      </c>
      <c r="F27" s="54">
        <f>D27-C27</f>
        <v>0</v>
      </c>
      <c r="G27" s="43">
        <v>4853.9</v>
      </c>
      <c r="H27" s="73">
        <f t="shared" si="0"/>
        <v>0</v>
      </c>
      <c r="I27" s="74">
        <f t="shared" si="1"/>
        <v>-4853.9</v>
      </c>
      <c r="J27" s="63"/>
    </row>
    <row r="28" spans="2:10" ht="12.75">
      <c r="B28" s="7" t="s">
        <v>11</v>
      </c>
      <c r="C28" s="43">
        <v>0</v>
      </c>
      <c r="D28" s="43">
        <v>0</v>
      </c>
      <c r="E28" s="55" t="e">
        <f>D28/C28*100</f>
        <v>#DIV/0!</v>
      </c>
      <c r="F28" s="54">
        <f>D28-C28</f>
        <v>0</v>
      </c>
      <c r="G28" s="43">
        <v>0</v>
      </c>
      <c r="H28" s="73" t="e">
        <f t="shared" si="0"/>
        <v>#DIV/0!</v>
      </c>
      <c r="I28" s="74">
        <f t="shared" si="1"/>
        <v>0</v>
      </c>
      <c r="J28" s="63"/>
    </row>
    <row r="29" spans="2:10" ht="12.75">
      <c r="B29" s="7"/>
      <c r="C29" s="42"/>
      <c r="D29" s="42"/>
      <c r="E29" s="55"/>
      <c r="F29" s="54"/>
      <c r="G29" s="42"/>
      <c r="H29" s="73"/>
      <c r="I29" s="74"/>
      <c r="J29" s="63"/>
    </row>
    <row r="30" spans="2:10" ht="12.75">
      <c r="B30" s="7" t="s">
        <v>26</v>
      </c>
      <c r="C30" s="45">
        <v>1698.4</v>
      </c>
      <c r="D30" s="45">
        <v>2935.6</v>
      </c>
      <c r="E30" s="55">
        <f>D30/C30*100</f>
        <v>172.84503061705132</v>
      </c>
      <c r="F30" s="54">
        <f>D30-C30</f>
        <v>1237.1999999999998</v>
      </c>
      <c r="G30" s="45">
        <v>10856.6</v>
      </c>
      <c r="H30" s="73">
        <f t="shared" si="0"/>
        <v>27.039773041283645</v>
      </c>
      <c r="I30" s="74">
        <f t="shared" si="1"/>
        <v>-7921</v>
      </c>
      <c r="J30" s="63"/>
    </row>
    <row r="31" spans="2:10" ht="12.75">
      <c r="B31" s="8"/>
      <c r="C31" s="48"/>
      <c r="D31" s="48"/>
      <c r="E31" s="55"/>
      <c r="F31" s="54"/>
      <c r="G31" s="48"/>
      <c r="H31" s="73"/>
      <c r="I31" s="74"/>
      <c r="J31" s="63"/>
    </row>
    <row r="32" spans="2:10" s="10" customFormat="1" ht="22.5">
      <c r="B32" s="9" t="s">
        <v>12</v>
      </c>
      <c r="C32" s="46">
        <v>0</v>
      </c>
      <c r="D32" s="46">
        <v>0.1</v>
      </c>
      <c r="E32" s="55" t="e">
        <f>D32/C32*100</f>
        <v>#DIV/0!</v>
      </c>
      <c r="F32" s="54">
        <f>D32-C32</f>
        <v>0.1</v>
      </c>
      <c r="G32" s="46">
        <v>1.1</v>
      </c>
      <c r="H32" s="73">
        <f t="shared" si="0"/>
        <v>9.090909090909092</v>
      </c>
      <c r="I32" s="74">
        <f t="shared" si="1"/>
        <v>-1</v>
      </c>
      <c r="J32" s="64"/>
    </row>
    <row r="33" spans="2:10" ht="12.75">
      <c r="B33" s="7"/>
      <c r="C33" s="42"/>
      <c r="D33" s="42"/>
      <c r="E33" s="55"/>
      <c r="F33" s="54"/>
      <c r="G33" s="42"/>
      <c r="H33" s="73"/>
      <c r="I33" s="74"/>
      <c r="J33" s="63"/>
    </row>
    <row r="34" spans="2:10" ht="12.75">
      <c r="B34" s="33" t="s">
        <v>13</v>
      </c>
      <c r="C34" s="41">
        <f>C35+C44+C46+C48+C53+C55</f>
        <v>18493.6</v>
      </c>
      <c r="D34" s="41">
        <f>D35+D44+D46+D48+D53+D55</f>
        <v>22474.2</v>
      </c>
      <c r="E34" s="55">
        <f>D34/C34*100</f>
        <v>121.52420296751309</v>
      </c>
      <c r="F34" s="54">
        <f>D34-C34</f>
        <v>3980.600000000002</v>
      </c>
      <c r="G34" s="41">
        <f>G35+G44+G46+G48+G53+G55</f>
        <v>21486.600000000002</v>
      </c>
      <c r="H34" s="73">
        <f t="shared" si="0"/>
        <v>104.59635307587054</v>
      </c>
      <c r="I34" s="74">
        <f t="shared" si="1"/>
        <v>987.5999999999985</v>
      </c>
      <c r="J34" s="63"/>
    </row>
    <row r="35" spans="2:10" ht="22.5">
      <c r="B35" s="9" t="s">
        <v>14</v>
      </c>
      <c r="C35" s="41">
        <f>C38+C39+C40+C41+C42</f>
        <v>10063.4</v>
      </c>
      <c r="D35" s="41">
        <f>D38+D39+D40+D41+D42+D37</f>
        <v>10007.8</v>
      </c>
      <c r="E35" s="55">
        <f>D35/C35*100</f>
        <v>99.44750283204483</v>
      </c>
      <c r="F35" s="54">
        <f>D35-C35</f>
        <v>-55.600000000000364</v>
      </c>
      <c r="G35" s="41">
        <f>G38+G39+G40+G41+G42+G37</f>
        <v>10282.300000000001</v>
      </c>
      <c r="H35" s="73">
        <f t="shared" si="0"/>
        <v>97.33036382910436</v>
      </c>
      <c r="I35" s="74">
        <f t="shared" si="1"/>
        <v>-274.5000000000018</v>
      </c>
      <c r="J35" s="63"/>
    </row>
    <row r="36" spans="2:10" ht="12.75">
      <c r="B36" s="7" t="s">
        <v>4</v>
      </c>
      <c r="C36" s="42"/>
      <c r="D36" s="42"/>
      <c r="E36" s="55"/>
      <c r="F36" s="54"/>
      <c r="G36" s="42"/>
      <c r="H36" s="73"/>
      <c r="I36" s="74"/>
      <c r="J36" s="63"/>
    </row>
    <row r="37" spans="2:10" ht="12.75">
      <c r="B37" s="7" t="s">
        <v>52</v>
      </c>
      <c r="C37" s="42"/>
      <c r="D37" s="42">
        <v>26.4</v>
      </c>
      <c r="E37" s="55"/>
      <c r="F37" s="54"/>
      <c r="G37" s="42">
        <v>0</v>
      </c>
      <c r="H37" s="73"/>
      <c r="I37" s="74"/>
      <c r="J37" s="63"/>
    </row>
    <row r="38" spans="2:10" ht="36.75" customHeight="1">
      <c r="B38" s="20" t="s">
        <v>41</v>
      </c>
      <c r="C38" s="47">
        <v>9685.2</v>
      </c>
      <c r="D38" s="47">
        <v>9544.8</v>
      </c>
      <c r="E38" s="55">
        <f>D38/C38*100</f>
        <v>98.55036550613305</v>
      </c>
      <c r="F38" s="54">
        <f>D38-C38</f>
        <v>-140.40000000000146</v>
      </c>
      <c r="G38" s="47">
        <v>9611.2</v>
      </c>
      <c r="H38" s="73">
        <f t="shared" si="0"/>
        <v>99.30913933743963</v>
      </c>
      <c r="I38" s="74">
        <f t="shared" si="1"/>
        <v>-66.40000000000146</v>
      </c>
      <c r="J38" s="63"/>
    </row>
    <row r="39" spans="2:10" ht="57" customHeight="1">
      <c r="B39" s="9" t="s">
        <v>43</v>
      </c>
      <c r="C39" s="47">
        <v>0</v>
      </c>
      <c r="D39" s="47">
        <v>0</v>
      </c>
      <c r="E39" s="55" t="e">
        <f>D39/C39*100</f>
        <v>#DIV/0!</v>
      </c>
      <c r="F39" s="54">
        <f>D39-C39</f>
        <v>0</v>
      </c>
      <c r="G39" s="47">
        <v>0</v>
      </c>
      <c r="H39" s="73" t="e">
        <f t="shared" si="0"/>
        <v>#DIV/0!</v>
      </c>
      <c r="I39" s="74">
        <f t="shared" si="1"/>
        <v>0</v>
      </c>
      <c r="J39" s="63"/>
    </row>
    <row r="40" spans="2:10" ht="48" customHeight="1">
      <c r="B40" s="11" t="s">
        <v>44</v>
      </c>
      <c r="C40" s="47">
        <v>370.8</v>
      </c>
      <c r="D40" s="47">
        <v>384.1</v>
      </c>
      <c r="E40" s="55">
        <f>D40/C40*100</f>
        <v>103.58683926645091</v>
      </c>
      <c r="F40" s="54">
        <f>D40-C40</f>
        <v>13.300000000000011</v>
      </c>
      <c r="G40" s="47">
        <v>620.2</v>
      </c>
      <c r="H40" s="73">
        <f t="shared" si="0"/>
        <v>61.93163495646565</v>
      </c>
      <c r="I40" s="74">
        <f t="shared" si="1"/>
        <v>-236.10000000000002</v>
      </c>
      <c r="J40" s="63"/>
    </row>
    <row r="41" spans="2:10" ht="36.75" customHeight="1">
      <c r="B41" s="8" t="s">
        <v>15</v>
      </c>
      <c r="C41" s="47">
        <v>5</v>
      </c>
      <c r="D41" s="47">
        <v>19.3</v>
      </c>
      <c r="E41" s="55">
        <f>D41/C41*100</f>
        <v>386.00000000000006</v>
      </c>
      <c r="F41" s="54">
        <f>D41-C41</f>
        <v>14.3</v>
      </c>
      <c r="G41" s="47">
        <v>12</v>
      </c>
      <c r="H41" s="73">
        <f t="shared" si="0"/>
        <v>160.83333333333334</v>
      </c>
      <c r="I41" s="74">
        <f t="shared" si="1"/>
        <v>7.300000000000001</v>
      </c>
      <c r="J41" s="63"/>
    </row>
    <row r="42" spans="2:10" ht="45" customHeight="1">
      <c r="B42" s="11" t="s">
        <v>45</v>
      </c>
      <c r="C42" s="47">
        <v>2.4</v>
      </c>
      <c r="D42" s="47">
        <v>33.2</v>
      </c>
      <c r="E42" s="55">
        <f>D42/C42*100</f>
        <v>1383.3333333333335</v>
      </c>
      <c r="F42" s="54">
        <f>D42-C42</f>
        <v>30.800000000000004</v>
      </c>
      <c r="G42" s="47">
        <v>38.9</v>
      </c>
      <c r="H42" s="73">
        <f t="shared" si="0"/>
        <v>85.34704370179949</v>
      </c>
      <c r="I42" s="74">
        <f t="shared" si="1"/>
        <v>-5.699999999999996</v>
      </c>
      <c r="J42" s="63"/>
    </row>
    <row r="43" spans="2:10" ht="12.75" customHeight="1">
      <c r="B43" s="9"/>
      <c r="C43" s="48"/>
      <c r="D43" s="48"/>
      <c r="E43" s="55"/>
      <c r="F43" s="54"/>
      <c r="G43" s="48"/>
      <c r="H43" s="73"/>
      <c r="I43" s="74"/>
      <c r="J43" s="63"/>
    </row>
    <row r="44" spans="2:10" ht="12.75" customHeight="1">
      <c r="B44" s="9" t="s">
        <v>42</v>
      </c>
      <c r="C44" s="56">
        <v>376</v>
      </c>
      <c r="D44" s="56">
        <v>635.4</v>
      </c>
      <c r="E44" s="55">
        <f>D44/C44*100</f>
        <v>168.98936170212767</v>
      </c>
      <c r="F44" s="54">
        <f>D44-C44</f>
        <v>259.4</v>
      </c>
      <c r="G44" s="56">
        <v>423</v>
      </c>
      <c r="H44" s="73">
        <f t="shared" si="0"/>
        <v>150.2127659574468</v>
      </c>
      <c r="I44" s="74">
        <f t="shared" si="1"/>
        <v>212.39999999999998</v>
      </c>
      <c r="J44" s="63"/>
    </row>
    <row r="45" spans="2:10" ht="12.75" customHeight="1">
      <c r="B45" s="9"/>
      <c r="C45" s="48"/>
      <c r="D45" s="48"/>
      <c r="E45" s="55"/>
      <c r="F45" s="54">
        <f>D45-C45</f>
        <v>0</v>
      </c>
      <c r="G45" s="48"/>
      <c r="H45" s="73" t="e">
        <f t="shared" si="0"/>
        <v>#DIV/0!</v>
      </c>
      <c r="I45" s="74">
        <f t="shared" si="1"/>
        <v>0</v>
      </c>
      <c r="J45" s="63"/>
    </row>
    <row r="46" spans="2:10" ht="12.75">
      <c r="B46" s="7" t="s">
        <v>16</v>
      </c>
      <c r="C46" s="49">
        <v>9.8</v>
      </c>
      <c r="D46" s="49">
        <v>32.6</v>
      </c>
      <c r="E46" s="55">
        <f>D46/C46*100</f>
        <v>332.65306122448976</v>
      </c>
      <c r="F46" s="54">
        <f>D46-C46</f>
        <v>22.8</v>
      </c>
      <c r="G46" s="49">
        <v>131.7</v>
      </c>
      <c r="H46" s="73">
        <f t="shared" si="0"/>
        <v>24.75322703113136</v>
      </c>
      <c r="I46" s="74">
        <f t="shared" si="1"/>
        <v>-99.1</v>
      </c>
      <c r="J46" s="63"/>
    </row>
    <row r="47" spans="2:10" ht="12.75">
      <c r="B47" s="8"/>
      <c r="C47" s="48"/>
      <c r="D47" s="48"/>
      <c r="E47" s="55"/>
      <c r="F47" s="54">
        <f>D47-C47</f>
        <v>0</v>
      </c>
      <c r="G47" s="48"/>
      <c r="H47" s="73" t="e">
        <f t="shared" si="0"/>
        <v>#DIV/0!</v>
      </c>
      <c r="I47" s="74">
        <f t="shared" si="1"/>
        <v>0</v>
      </c>
      <c r="J47" s="63"/>
    </row>
    <row r="48" spans="2:10" ht="12.75">
      <c r="B48" s="26" t="s">
        <v>17</v>
      </c>
      <c r="C48" s="50">
        <f>C50+C51</f>
        <v>5679.6</v>
      </c>
      <c r="D48" s="50">
        <f>D50+D51</f>
        <v>9084.1</v>
      </c>
      <c r="E48" s="55">
        <f>D48/C48*100</f>
        <v>159.94260159166137</v>
      </c>
      <c r="F48" s="54">
        <f>D48-C48</f>
        <v>3404.5</v>
      </c>
      <c r="G48" s="50">
        <f>G50+G51</f>
        <v>8370.6</v>
      </c>
      <c r="H48" s="73">
        <f t="shared" si="0"/>
        <v>108.52388120325902</v>
      </c>
      <c r="I48" s="74">
        <f t="shared" si="1"/>
        <v>713.5</v>
      </c>
      <c r="J48" s="63"/>
    </row>
    <row r="49" spans="2:10" ht="12.75">
      <c r="B49" s="26" t="s">
        <v>4</v>
      </c>
      <c r="C49" s="66"/>
      <c r="D49" s="66"/>
      <c r="E49" s="55"/>
      <c r="F49" s="54"/>
      <c r="G49" s="66"/>
      <c r="H49" s="73"/>
      <c r="I49" s="74"/>
      <c r="J49" s="63"/>
    </row>
    <row r="50" spans="2:10" ht="45.75" customHeight="1">
      <c r="B50" s="57" t="s">
        <v>46</v>
      </c>
      <c r="C50" s="67">
        <v>500</v>
      </c>
      <c r="D50" s="67">
        <v>0</v>
      </c>
      <c r="E50" s="55">
        <f>D50/C50*100</f>
        <v>0</v>
      </c>
      <c r="F50" s="54">
        <f>D50-C50</f>
        <v>-500</v>
      </c>
      <c r="G50" s="67">
        <v>0</v>
      </c>
      <c r="H50" s="73" t="e">
        <f t="shared" si="0"/>
        <v>#DIV/0!</v>
      </c>
      <c r="I50" s="74">
        <f t="shared" si="1"/>
        <v>0</v>
      </c>
      <c r="J50" s="63"/>
    </row>
    <row r="51" spans="2:10" ht="48.75" customHeight="1">
      <c r="B51" s="58" t="s">
        <v>27</v>
      </c>
      <c r="C51" s="52">
        <v>5179.6</v>
      </c>
      <c r="D51" s="52">
        <v>9084.1</v>
      </c>
      <c r="E51" s="55">
        <f>D51/C51*100</f>
        <v>175.38226890107345</v>
      </c>
      <c r="F51" s="54">
        <f>D51-C51</f>
        <v>3904.5</v>
      </c>
      <c r="G51" s="52">
        <v>8370.6</v>
      </c>
      <c r="H51" s="73">
        <f t="shared" si="0"/>
        <v>108.52388120325902</v>
      </c>
      <c r="I51" s="74">
        <f t="shared" si="1"/>
        <v>713.5</v>
      </c>
      <c r="J51" s="63"/>
    </row>
    <row r="52" spans="2:10" ht="12.75" customHeight="1">
      <c r="B52" s="8"/>
      <c r="C52" s="48"/>
      <c r="D52" s="48"/>
      <c r="E52" s="55"/>
      <c r="F52" s="54"/>
      <c r="G52" s="48"/>
      <c r="H52" s="73"/>
      <c r="I52" s="74"/>
      <c r="J52" s="63"/>
    </row>
    <row r="53" spans="2:10" ht="12.75">
      <c r="B53" s="7" t="s">
        <v>18</v>
      </c>
      <c r="C53" s="51">
        <v>2364.8</v>
      </c>
      <c r="D53" s="51">
        <v>2713.8</v>
      </c>
      <c r="E53" s="55">
        <f>D53/C53*100</f>
        <v>114.75811907983761</v>
      </c>
      <c r="F53" s="54">
        <f>D53-C53</f>
        <v>349</v>
      </c>
      <c r="G53" s="51">
        <v>2253.7</v>
      </c>
      <c r="H53" s="73">
        <f t="shared" si="0"/>
        <v>120.41531703421042</v>
      </c>
      <c r="I53" s="74">
        <f t="shared" si="1"/>
        <v>460.10000000000036</v>
      </c>
      <c r="J53" s="63"/>
    </row>
    <row r="54" spans="2:10" ht="12.75">
      <c r="B54" s="7"/>
      <c r="C54" s="47"/>
      <c r="D54" s="47"/>
      <c r="E54" s="55"/>
      <c r="F54" s="54"/>
      <c r="G54" s="47"/>
      <c r="H54" s="73" t="e">
        <f t="shared" si="0"/>
        <v>#DIV/0!</v>
      </c>
      <c r="I54" s="74">
        <f t="shared" si="1"/>
        <v>0</v>
      </c>
      <c r="J54" s="63"/>
    </row>
    <row r="55" spans="2:10" ht="12.75">
      <c r="B55" s="7" t="s">
        <v>38</v>
      </c>
      <c r="C55" s="49">
        <f>C56+C57</f>
        <v>0</v>
      </c>
      <c r="D55" s="49">
        <f>D57</f>
        <v>0.5</v>
      </c>
      <c r="E55" s="55" t="e">
        <f>D55/C55*100</f>
        <v>#DIV/0!</v>
      </c>
      <c r="F55" s="54">
        <f>D55-C55</f>
        <v>0.5</v>
      </c>
      <c r="G55" s="49">
        <f>G57</f>
        <v>25.3</v>
      </c>
      <c r="H55" s="73">
        <f t="shared" si="0"/>
        <v>1.9762845849802373</v>
      </c>
      <c r="I55" s="74">
        <f t="shared" si="1"/>
        <v>-24.8</v>
      </c>
      <c r="J55" s="63"/>
    </row>
    <row r="56" spans="2:10" ht="24.75" customHeight="1">
      <c r="B56" s="36" t="s">
        <v>28</v>
      </c>
      <c r="C56" s="52">
        <v>0</v>
      </c>
      <c r="D56" s="52">
        <v>0</v>
      </c>
      <c r="E56" s="55" t="e">
        <f>D56/C56*100</f>
        <v>#DIV/0!</v>
      </c>
      <c r="F56" s="54">
        <f>D56-C56</f>
        <v>0</v>
      </c>
      <c r="G56" s="52">
        <v>0</v>
      </c>
      <c r="H56" s="73" t="e">
        <f t="shared" si="0"/>
        <v>#DIV/0!</v>
      </c>
      <c r="I56" s="74">
        <f t="shared" si="1"/>
        <v>0</v>
      </c>
      <c r="J56" s="63"/>
    </row>
    <row r="57" spans="2:10" ht="13.5" customHeight="1">
      <c r="B57" s="9" t="s">
        <v>21</v>
      </c>
      <c r="C57" s="52">
        <v>0</v>
      </c>
      <c r="D57" s="52">
        <v>0.5</v>
      </c>
      <c r="E57" s="55" t="e">
        <f>D57/C57*100</f>
        <v>#DIV/0!</v>
      </c>
      <c r="F57" s="54">
        <f>D57-C57</f>
        <v>0.5</v>
      </c>
      <c r="G57" s="52">
        <v>25.3</v>
      </c>
      <c r="H57" s="73">
        <f t="shared" si="0"/>
        <v>1.9762845849802373</v>
      </c>
      <c r="I57" s="74">
        <f t="shared" si="1"/>
        <v>-24.8</v>
      </c>
      <c r="J57" s="63"/>
    </row>
    <row r="58" spans="2:10" ht="13.5" customHeight="1">
      <c r="B58" s="9"/>
      <c r="C58" s="52"/>
      <c r="D58" s="52"/>
      <c r="E58" s="55"/>
      <c r="F58" s="54"/>
      <c r="G58" s="52"/>
      <c r="H58" s="73"/>
      <c r="I58" s="74"/>
      <c r="J58" s="63"/>
    </row>
    <row r="59" spans="2:10" ht="13.5" customHeight="1">
      <c r="B59" s="9" t="s">
        <v>19</v>
      </c>
      <c r="C59" s="49">
        <f>C61</f>
        <v>0</v>
      </c>
      <c r="D59" s="49">
        <f>D61</f>
        <v>0</v>
      </c>
      <c r="E59" s="55" t="e">
        <f>D59/C59*100</f>
        <v>#DIV/0!</v>
      </c>
      <c r="F59" s="54">
        <f>D59-C59</f>
        <v>0</v>
      </c>
      <c r="G59" s="49">
        <f>G61</f>
        <v>0</v>
      </c>
      <c r="H59" s="73" t="e">
        <f t="shared" si="0"/>
        <v>#DIV/0!</v>
      </c>
      <c r="I59" s="74">
        <f t="shared" si="1"/>
        <v>0</v>
      </c>
      <c r="J59" s="63"/>
    </row>
    <row r="60" spans="2:10" ht="12.75">
      <c r="B60" s="9"/>
      <c r="C60" s="48"/>
      <c r="D60" s="48"/>
      <c r="E60" s="55"/>
      <c r="F60" s="54"/>
      <c r="G60" s="48"/>
      <c r="H60" s="73" t="e">
        <f t="shared" si="0"/>
        <v>#DIV/0!</v>
      </c>
      <c r="I60" s="74">
        <f t="shared" si="1"/>
        <v>0</v>
      </c>
      <c r="J60" s="63"/>
    </row>
    <row r="61" spans="2:10" ht="22.5">
      <c r="B61" s="9" t="s">
        <v>20</v>
      </c>
      <c r="C61" s="52">
        <v>0</v>
      </c>
      <c r="D61" s="52">
        <v>0</v>
      </c>
      <c r="E61" s="55" t="e">
        <f>D61/C61*100</f>
        <v>#DIV/0!</v>
      </c>
      <c r="F61" s="54">
        <f>D61-C61</f>
        <v>0</v>
      </c>
      <c r="G61" s="52">
        <v>0</v>
      </c>
      <c r="H61" s="73" t="e">
        <f t="shared" si="0"/>
        <v>#DIV/0!</v>
      </c>
      <c r="I61" s="74">
        <f t="shared" si="1"/>
        <v>0</v>
      </c>
      <c r="J61" s="63"/>
    </row>
    <row r="62" spans="2:10" ht="12.75">
      <c r="B62" s="9"/>
      <c r="C62" s="48"/>
      <c r="D62" s="48"/>
      <c r="E62" s="55"/>
      <c r="F62" s="55"/>
      <c r="G62" s="48"/>
      <c r="H62" s="65"/>
      <c r="I62" s="65"/>
      <c r="J62" s="63"/>
    </row>
    <row r="63" spans="2:8" ht="11.25">
      <c r="B63" s="27"/>
      <c r="C63" s="13"/>
      <c r="D63" s="14"/>
      <c r="E63" s="14"/>
      <c r="F63" s="14"/>
      <c r="G63" s="14"/>
      <c r="H63" s="5"/>
    </row>
    <row r="64" spans="2:8" ht="11.25">
      <c r="B64" s="12"/>
      <c r="C64" s="13"/>
      <c r="D64" s="14"/>
      <c r="E64" s="14"/>
      <c r="F64" s="14"/>
      <c r="G64" s="14"/>
      <c r="H64" s="5"/>
    </row>
    <row r="65" spans="2:8" ht="11.25">
      <c r="B65" s="25" t="s">
        <v>53</v>
      </c>
      <c r="C65" s="15"/>
      <c r="D65" s="14"/>
      <c r="E65" s="14"/>
      <c r="F65" s="14"/>
      <c r="G65" s="14"/>
      <c r="H65" s="5"/>
    </row>
    <row r="66" spans="2:8" ht="11.25">
      <c r="B66" s="16"/>
      <c r="C66" s="16"/>
      <c r="D66" s="14"/>
      <c r="E66" s="14"/>
      <c r="F66" s="14"/>
      <c r="G66" s="14"/>
      <c r="H66" s="5"/>
    </row>
    <row r="67" spans="2:8" ht="11.25">
      <c r="B67" s="14" t="s">
        <v>54</v>
      </c>
      <c r="C67" s="14"/>
      <c r="D67" s="14"/>
      <c r="E67" s="14"/>
      <c r="F67" s="14"/>
      <c r="G67" s="14"/>
      <c r="H67" s="5"/>
    </row>
    <row r="68" spans="2:8" ht="11.25">
      <c r="B68" s="14" t="s">
        <v>55</v>
      </c>
      <c r="C68" s="14"/>
      <c r="D68" s="14"/>
      <c r="E68" s="14"/>
      <c r="F68" s="14"/>
      <c r="G68" s="14"/>
      <c r="H68" s="5"/>
    </row>
    <row r="69" spans="2:8" ht="11.25">
      <c r="B69" s="17"/>
      <c r="C69" s="17"/>
      <c r="D69" s="18"/>
      <c r="E69" s="18"/>
      <c r="F69" s="18"/>
      <c r="G69" s="18"/>
      <c r="H69" s="5"/>
    </row>
    <row r="70" spans="2:8" ht="11.25">
      <c r="B70" s="19"/>
      <c r="C70" s="19"/>
      <c r="H70" s="5"/>
    </row>
    <row r="71" spans="2:8" ht="11.25">
      <c r="B71" s="19"/>
      <c r="C71" s="19"/>
      <c r="H71" s="5"/>
    </row>
    <row r="72" ht="11.25">
      <c r="H72" s="5"/>
    </row>
    <row r="73" ht="11.25">
      <c r="H73" s="5"/>
    </row>
  </sheetData>
  <mergeCells count="3">
    <mergeCell ref="B2:D2"/>
    <mergeCell ref="B3:D3"/>
    <mergeCell ref="H7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73"/>
  <sheetViews>
    <sheetView workbookViewId="0" topLeftCell="A1">
      <selection activeCell="C25" sqref="C25"/>
    </sheetView>
  </sheetViews>
  <sheetFormatPr defaultColWidth="9.00390625" defaultRowHeight="12.75"/>
  <cols>
    <col min="1" max="1" width="4.25390625" style="1" customWidth="1"/>
    <col min="2" max="2" width="62.875" style="1" customWidth="1"/>
    <col min="3" max="3" width="10.25390625" style="1" customWidth="1"/>
    <col min="4" max="6" width="9.375" style="1" customWidth="1"/>
    <col min="7" max="7" width="13.875" style="1" customWidth="1"/>
    <col min="8" max="8" width="13.625" style="1" customWidth="1"/>
    <col min="9" max="9" width="12.00390625" style="1" customWidth="1"/>
    <col min="10" max="10" width="9.75390625" style="1" customWidth="1"/>
    <col min="11" max="16384" width="9.125" style="1" customWidth="1"/>
  </cols>
  <sheetData>
    <row r="1" spans="2:7" ht="11.25">
      <c r="B1" s="2"/>
      <c r="C1" s="2"/>
      <c r="G1" s="1" t="s">
        <v>40</v>
      </c>
    </row>
    <row r="2" spans="2:8" ht="12.75">
      <c r="B2" s="68" t="s">
        <v>50</v>
      </c>
      <c r="C2" s="68"/>
      <c r="D2" s="69"/>
      <c r="E2" s="39"/>
      <c r="F2" s="39"/>
      <c r="G2" s="39"/>
      <c r="H2" s="5"/>
    </row>
    <row r="3" spans="2:7" ht="12.75">
      <c r="B3" s="70" t="s">
        <v>65</v>
      </c>
      <c r="C3" s="70"/>
      <c r="D3" s="70"/>
      <c r="E3" s="40"/>
      <c r="F3" s="40"/>
      <c r="G3" s="40"/>
    </row>
    <row r="4" spans="2:9" ht="11.25">
      <c r="B4" s="27"/>
      <c r="C4" s="27"/>
      <c r="I4" s="28" t="s">
        <v>29</v>
      </c>
    </row>
    <row r="5" spans="2:9" ht="11.25">
      <c r="B5" s="21"/>
      <c r="C5" s="4" t="s">
        <v>33</v>
      </c>
      <c r="D5" s="4" t="s">
        <v>30</v>
      </c>
      <c r="E5" s="30" t="s">
        <v>37</v>
      </c>
      <c r="F5" s="30" t="s">
        <v>34</v>
      </c>
      <c r="G5" s="4" t="s">
        <v>30</v>
      </c>
      <c r="H5" s="30" t="s">
        <v>37</v>
      </c>
      <c r="I5" s="30" t="s">
        <v>34</v>
      </c>
    </row>
    <row r="6" spans="2:9" ht="11.25">
      <c r="B6" s="22" t="s">
        <v>0</v>
      </c>
      <c r="C6" s="34" t="s">
        <v>32</v>
      </c>
      <c r="D6" s="29" t="s">
        <v>31</v>
      </c>
      <c r="E6" s="31" t="s">
        <v>36</v>
      </c>
      <c r="F6" s="31" t="s">
        <v>35</v>
      </c>
      <c r="G6" s="29" t="s">
        <v>47</v>
      </c>
      <c r="H6" s="31" t="s">
        <v>36</v>
      </c>
      <c r="I6" s="31" t="s">
        <v>35</v>
      </c>
    </row>
    <row r="7" spans="2:9" ht="12.75" customHeight="1">
      <c r="B7" s="23"/>
      <c r="C7" s="35" t="s">
        <v>66</v>
      </c>
      <c r="D7" s="35" t="s">
        <v>67</v>
      </c>
      <c r="E7" s="32"/>
      <c r="F7" s="3"/>
      <c r="G7" s="24" t="s">
        <v>48</v>
      </c>
      <c r="H7" s="71" t="s">
        <v>49</v>
      </c>
      <c r="I7" s="72"/>
    </row>
    <row r="8" spans="2:9" ht="11.25">
      <c r="B8" s="37" t="s">
        <v>22</v>
      </c>
      <c r="C8" s="37">
        <v>1</v>
      </c>
      <c r="D8" s="38">
        <v>2</v>
      </c>
      <c r="E8" s="59">
        <v>4</v>
      </c>
      <c r="F8" s="59">
        <v>5</v>
      </c>
      <c r="G8" s="38">
        <v>6</v>
      </c>
      <c r="H8" s="38">
        <v>7</v>
      </c>
      <c r="I8" s="38">
        <v>8</v>
      </c>
    </row>
    <row r="9" spans="2:10" s="6" customFormat="1" ht="12.75">
      <c r="B9" s="33" t="s">
        <v>1</v>
      </c>
      <c r="C9" s="41">
        <f>C10+C34</f>
        <v>235371.2</v>
      </c>
      <c r="D9" s="41">
        <f>D10+D34</f>
        <v>261998.3</v>
      </c>
      <c r="E9" s="53">
        <f>D9/C9*100</f>
        <v>111.31281142297782</v>
      </c>
      <c r="F9" s="54">
        <f>D9-C9</f>
        <v>26627.099999999977</v>
      </c>
      <c r="G9" s="41">
        <f>G10+G34</f>
        <v>229983.6</v>
      </c>
      <c r="H9" s="73">
        <f>D9/G9*100</f>
        <v>113.92042736960373</v>
      </c>
      <c r="I9" s="74">
        <f>D9-G9</f>
        <v>32014.699999999983</v>
      </c>
      <c r="J9" s="62"/>
    </row>
    <row r="10" spans="2:10" s="6" customFormat="1" ht="12.75">
      <c r="B10" s="33" t="s">
        <v>2</v>
      </c>
      <c r="C10" s="41">
        <f>C11+C15+C22+C30+C32</f>
        <v>209221.5</v>
      </c>
      <c r="D10" s="41">
        <f>D11+D15+D22+D30+D32</f>
        <v>225967.3</v>
      </c>
      <c r="E10" s="55">
        <f>D10/C10*100</f>
        <v>108.00386193579531</v>
      </c>
      <c r="F10" s="54">
        <f>D10-C10</f>
        <v>16745.79999999999</v>
      </c>
      <c r="G10" s="41">
        <f>G11+G15+G22+G30+G32</f>
        <v>196819.1</v>
      </c>
      <c r="H10" s="73">
        <f aca="true" t="shared" si="0" ref="H10:H61">D10/G10*100</f>
        <v>114.80963991807704</v>
      </c>
      <c r="I10" s="74">
        <f aca="true" t="shared" si="1" ref="I10:I61">D10-G10</f>
        <v>29148.199999999983</v>
      </c>
      <c r="J10" s="62"/>
    </row>
    <row r="11" spans="2:10" ht="12.75">
      <c r="B11" s="7" t="s">
        <v>3</v>
      </c>
      <c r="C11" s="41">
        <f>C13+C12</f>
        <v>174427.1</v>
      </c>
      <c r="D11" s="41">
        <f>D13+D12</f>
        <v>185224.5</v>
      </c>
      <c r="E11" s="55">
        <f>D11/C11*100</f>
        <v>106.19020782894401</v>
      </c>
      <c r="F11" s="54">
        <f>D11-C11</f>
        <v>10797.399999999994</v>
      </c>
      <c r="G11" s="41">
        <f>G13+G12</f>
        <v>150627.1</v>
      </c>
      <c r="H11" s="73">
        <f t="shared" si="0"/>
        <v>122.96890798534925</v>
      </c>
      <c r="I11" s="74">
        <f t="shared" si="1"/>
        <v>34597.399999999994</v>
      </c>
      <c r="J11" s="63"/>
    </row>
    <row r="12" spans="2:10" ht="12.75">
      <c r="B12" s="7" t="s">
        <v>51</v>
      </c>
      <c r="C12" s="42">
        <v>3544.2</v>
      </c>
      <c r="D12" s="42">
        <v>5342.6</v>
      </c>
      <c r="E12" s="55">
        <f>D12/C12*100</f>
        <v>150.74205744596807</v>
      </c>
      <c r="F12" s="54">
        <f>D12-C12</f>
        <v>1798.4000000000005</v>
      </c>
      <c r="G12" s="42">
        <v>4242.9</v>
      </c>
      <c r="H12" s="73">
        <f>D12/G12*100</f>
        <v>125.91859341488134</v>
      </c>
      <c r="I12" s="74">
        <f>D12-G12</f>
        <v>1099.7000000000007</v>
      </c>
      <c r="J12" s="63"/>
    </row>
    <row r="13" spans="2:10" ht="12.75">
      <c r="B13" s="7" t="s">
        <v>5</v>
      </c>
      <c r="C13" s="43">
        <v>170882.9</v>
      </c>
      <c r="D13" s="43">
        <v>179881.9</v>
      </c>
      <c r="E13" s="55">
        <f>D13/C13*100</f>
        <v>105.2661793544</v>
      </c>
      <c r="F13" s="54">
        <f>D13-C13</f>
        <v>8999</v>
      </c>
      <c r="G13" s="43">
        <v>146384.2</v>
      </c>
      <c r="H13" s="73">
        <f t="shared" si="0"/>
        <v>122.88341228083357</v>
      </c>
      <c r="I13" s="74">
        <f t="shared" si="1"/>
        <v>33497.69999999998</v>
      </c>
      <c r="J13" s="63"/>
    </row>
    <row r="14" spans="2:10" ht="12.75">
      <c r="B14" s="7"/>
      <c r="C14" s="42"/>
      <c r="D14" s="42"/>
      <c r="E14" s="55"/>
      <c r="F14" s="54"/>
      <c r="G14" s="42"/>
      <c r="H14" s="73"/>
      <c r="I14" s="74"/>
      <c r="J14" s="63"/>
    </row>
    <row r="15" spans="2:10" ht="12.75">
      <c r="B15" s="7" t="s">
        <v>6</v>
      </c>
      <c r="C15" s="44">
        <f>C18+C19+C20</f>
        <v>25253.600000000002</v>
      </c>
      <c r="D15" s="44">
        <f>D18+D19+D20</f>
        <v>29187.8</v>
      </c>
      <c r="E15" s="55">
        <f>D15/C15*100</f>
        <v>115.57876896759271</v>
      </c>
      <c r="F15" s="54">
        <f>D15-C15</f>
        <v>3934.199999999997</v>
      </c>
      <c r="G15" s="44">
        <f>G18+G19+G20</f>
        <v>18609</v>
      </c>
      <c r="H15" s="73">
        <f t="shared" si="0"/>
        <v>156.8477618356709</v>
      </c>
      <c r="I15" s="74">
        <f t="shared" si="1"/>
        <v>10578.8</v>
      </c>
      <c r="J15" s="63"/>
    </row>
    <row r="16" spans="2:10" ht="12.75">
      <c r="B16" s="7" t="s">
        <v>4</v>
      </c>
      <c r="C16" s="42"/>
      <c r="D16" s="42"/>
      <c r="E16" s="55"/>
      <c r="F16" s="54"/>
      <c r="G16" s="44"/>
      <c r="H16" s="73"/>
      <c r="I16" s="74"/>
      <c r="J16" s="63"/>
    </row>
    <row r="17" spans="2:10" ht="12.75">
      <c r="B17" s="7"/>
      <c r="C17" s="42"/>
      <c r="D17" s="42"/>
      <c r="E17" s="55"/>
      <c r="F17" s="54"/>
      <c r="G17" s="42"/>
      <c r="H17" s="73"/>
      <c r="I17" s="74"/>
      <c r="J17" s="63"/>
    </row>
    <row r="18" spans="2:10" ht="12.75">
      <c r="B18" s="7" t="s">
        <v>23</v>
      </c>
      <c r="C18" s="43">
        <v>7131.6</v>
      </c>
      <c r="D18" s="43">
        <v>7331.4</v>
      </c>
      <c r="E18" s="55">
        <f>D18/C18*100</f>
        <v>102.80161534578494</v>
      </c>
      <c r="F18" s="54">
        <f>D18-C18</f>
        <v>199.79999999999927</v>
      </c>
      <c r="G18" s="43">
        <v>5339.7</v>
      </c>
      <c r="H18" s="73">
        <f t="shared" si="0"/>
        <v>137.2998483060846</v>
      </c>
      <c r="I18" s="74">
        <f t="shared" si="1"/>
        <v>1991.6999999999998</v>
      </c>
      <c r="J18" s="63"/>
    </row>
    <row r="19" spans="2:10" ht="12.75">
      <c r="B19" s="7" t="s">
        <v>7</v>
      </c>
      <c r="C19" s="43">
        <v>14228.8</v>
      </c>
      <c r="D19" s="43">
        <v>17298.2</v>
      </c>
      <c r="E19" s="55">
        <f>D19/C19*100</f>
        <v>121.57174181940853</v>
      </c>
      <c r="F19" s="54">
        <f>D19-C19</f>
        <v>3069.4000000000015</v>
      </c>
      <c r="G19" s="43">
        <v>10613.5</v>
      </c>
      <c r="H19" s="73">
        <f t="shared" si="0"/>
        <v>162.9829933575164</v>
      </c>
      <c r="I19" s="74">
        <f t="shared" si="1"/>
        <v>6684.700000000001</v>
      </c>
      <c r="J19" s="63"/>
    </row>
    <row r="20" spans="2:10" ht="12.75">
      <c r="B20" s="7" t="s">
        <v>8</v>
      </c>
      <c r="C20" s="43">
        <v>3893.2</v>
      </c>
      <c r="D20" s="43">
        <v>4558.2</v>
      </c>
      <c r="E20" s="55">
        <f>D20/C20*100</f>
        <v>117.08106442001439</v>
      </c>
      <c r="F20" s="54">
        <f>D20-C20</f>
        <v>665</v>
      </c>
      <c r="G20" s="43">
        <v>2655.8</v>
      </c>
      <c r="H20" s="73">
        <f t="shared" si="0"/>
        <v>171.63189999246927</v>
      </c>
      <c r="I20" s="74">
        <f t="shared" si="1"/>
        <v>1902.3999999999996</v>
      </c>
      <c r="J20" s="63"/>
    </row>
    <row r="21" spans="2:10" ht="12.75">
      <c r="B21" s="7"/>
      <c r="C21" s="42"/>
      <c r="D21" s="42"/>
      <c r="E21" s="55"/>
      <c r="F21" s="54"/>
      <c r="G21" s="42"/>
      <c r="H21" s="73"/>
      <c r="I21" s="74"/>
      <c r="J21" s="63"/>
    </row>
    <row r="22" spans="2:10" ht="12.75">
      <c r="B22" s="7" t="s">
        <v>9</v>
      </c>
      <c r="C22" s="44">
        <f>C24+C25+C26+C27+C28</f>
        <v>6714.3</v>
      </c>
      <c r="D22" s="44">
        <f>D24+D25+D26+D27+D28</f>
        <v>7580.4</v>
      </c>
      <c r="E22" s="55">
        <f>D22/C22*100</f>
        <v>112.89933425673561</v>
      </c>
      <c r="F22" s="54">
        <f>D22-C22</f>
        <v>866.0999999999995</v>
      </c>
      <c r="G22" s="44">
        <f>G24+G25+G26+G27+G28</f>
        <v>15838</v>
      </c>
      <c r="H22" s="73">
        <f t="shared" si="0"/>
        <v>47.862103800984976</v>
      </c>
      <c r="I22" s="74">
        <f t="shared" si="1"/>
        <v>-8257.6</v>
      </c>
      <c r="J22" s="63"/>
    </row>
    <row r="23" spans="2:10" ht="12.75">
      <c r="B23" s="7" t="s">
        <v>4</v>
      </c>
      <c r="C23" s="42"/>
      <c r="D23" s="42"/>
      <c r="E23" s="55"/>
      <c r="F23" s="54"/>
      <c r="G23" s="42"/>
      <c r="H23" s="73"/>
      <c r="I23" s="74"/>
      <c r="J23" s="63"/>
    </row>
    <row r="24" spans="2:10" ht="12.75">
      <c r="B24" s="7" t="s">
        <v>10</v>
      </c>
      <c r="C24" s="43">
        <v>0</v>
      </c>
      <c r="D24" s="43">
        <v>0</v>
      </c>
      <c r="E24" s="55" t="e">
        <f>D24/C24*100</f>
        <v>#DIV/0!</v>
      </c>
      <c r="F24" s="54">
        <f>D24-C24</f>
        <v>0</v>
      </c>
      <c r="G24" s="43">
        <v>0</v>
      </c>
      <c r="H24" s="73" t="e">
        <f t="shared" si="0"/>
        <v>#DIV/0!</v>
      </c>
      <c r="I24" s="74">
        <f t="shared" si="1"/>
        <v>0</v>
      </c>
      <c r="J24" s="63"/>
    </row>
    <row r="25" spans="2:10" ht="12.75">
      <c r="B25" s="7" t="s">
        <v>39</v>
      </c>
      <c r="C25" s="43">
        <v>6714.3</v>
      </c>
      <c r="D25" s="43">
        <v>7580.4</v>
      </c>
      <c r="E25" s="55">
        <f>D25/C25*100</f>
        <v>112.89933425673561</v>
      </c>
      <c r="F25" s="54">
        <f>D25-C25</f>
        <v>866.0999999999995</v>
      </c>
      <c r="G25" s="43">
        <v>9405.7</v>
      </c>
      <c r="H25" s="73">
        <f t="shared" si="0"/>
        <v>80.59368255419585</v>
      </c>
      <c r="I25" s="74">
        <f t="shared" si="1"/>
        <v>-1825.300000000001</v>
      </c>
      <c r="J25" s="63"/>
    </row>
    <row r="26" spans="2:10" ht="12.75">
      <c r="B26" s="7" t="s">
        <v>24</v>
      </c>
      <c r="C26" s="43">
        <v>0</v>
      </c>
      <c r="D26" s="43">
        <v>0</v>
      </c>
      <c r="E26" s="55" t="e">
        <f>D26/C26*100</f>
        <v>#DIV/0!</v>
      </c>
      <c r="F26" s="54">
        <f>D26-C26</f>
        <v>0</v>
      </c>
      <c r="G26" s="43">
        <v>977.5</v>
      </c>
      <c r="H26" s="73">
        <f t="shared" si="0"/>
        <v>0</v>
      </c>
      <c r="I26" s="74">
        <f t="shared" si="1"/>
        <v>-977.5</v>
      </c>
      <c r="J26" s="63"/>
    </row>
    <row r="27" spans="2:10" ht="12.75">
      <c r="B27" s="7" t="s">
        <v>25</v>
      </c>
      <c r="C27" s="43">
        <v>0</v>
      </c>
      <c r="D27" s="43">
        <v>0</v>
      </c>
      <c r="E27" s="55" t="e">
        <f>D27/C27*100</f>
        <v>#DIV/0!</v>
      </c>
      <c r="F27" s="54">
        <f>D27-C27</f>
        <v>0</v>
      </c>
      <c r="G27" s="43">
        <v>5454.8</v>
      </c>
      <c r="H27" s="73">
        <f t="shared" si="0"/>
        <v>0</v>
      </c>
      <c r="I27" s="74">
        <f t="shared" si="1"/>
        <v>-5454.8</v>
      </c>
      <c r="J27" s="63"/>
    </row>
    <row r="28" spans="2:10" ht="12.75">
      <c r="B28" s="7" t="s">
        <v>11</v>
      </c>
      <c r="C28" s="43">
        <v>0</v>
      </c>
      <c r="D28" s="43">
        <v>0</v>
      </c>
      <c r="E28" s="55" t="e">
        <f>D28/C28*100</f>
        <v>#DIV/0!</v>
      </c>
      <c r="F28" s="54">
        <f>D28-C28</f>
        <v>0</v>
      </c>
      <c r="G28" s="43">
        <v>0</v>
      </c>
      <c r="H28" s="73" t="e">
        <f t="shared" si="0"/>
        <v>#DIV/0!</v>
      </c>
      <c r="I28" s="74">
        <f t="shared" si="1"/>
        <v>0</v>
      </c>
      <c r="J28" s="63"/>
    </row>
    <row r="29" spans="2:10" ht="12.75">
      <c r="B29" s="7"/>
      <c r="C29" s="42"/>
      <c r="D29" s="42"/>
      <c r="E29" s="55"/>
      <c r="F29" s="54"/>
      <c r="G29" s="42"/>
      <c r="H29" s="73"/>
      <c r="I29" s="74"/>
      <c r="J29" s="63"/>
    </row>
    <row r="30" spans="2:10" ht="12.75">
      <c r="B30" s="7" t="s">
        <v>26</v>
      </c>
      <c r="C30" s="45">
        <v>2826.5</v>
      </c>
      <c r="D30" s="45">
        <v>3974.5</v>
      </c>
      <c r="E30" s="55">
        <f>D30/C30*100</f>
        <v>140.61560233504332</v>
      </c>
      <c r="F30" s="54">
        <f>D30-C30</f>
        <v>1148</v>
      </c>
      <c r="G30" s="45">
        <v>11743.8</v>
      </c>
      <c r="H30" s="73">
        <f t="shared" si="0"/>
        <v>33.84338970350313</v>
      </c>
      <c r="I30" s="74">
        <f t="shared" si="1"/>
        <v>-7769.299999999999</v>
      </c>
      <c r="J30" s="63"/>
    </row>
    <row r="31" spans="2:10" ht="12.75">
      <c r="B31" s="8"/>
      <c r="C31" s="48"/>
      <c r="D31" s="48"/>
      <c r="E31" s="55"/>
      <c r="F31" s="54"/>
      <c r="G31" s="48"/>
      <c r="H31" s="73"/>
      <c r="I31" s="74"/>
      <c r="J31" s="63"/>
    </row>
    <row r="32" spans="2:10" s="10" customFormat="1" ht="22.5">
      <c r="B32" s="9" t="s">
        <v>12</v>
      </c>
      <c r="C32" s="46">
        <v>0</v>
      </c>
      <c r="D32" s="46">
        <v>0.1</v>
      </c>
      <c r="E32" s="55" t="e">
        <f>D32/C32*100</f>
        <v>#DIV/0!</v>
      </c>
      <c r="F32" s="54">
        <f>D32-C32</f>
        <v>0.1</v>
      </c>
      <c r="G32" s="46">
        <v>1.2</v>
      </c>
      <c r="H32" s="73">
        <f t="shared" si="0"/>
        <v>8.333333333333334</v>
      </c>
      <c r="I32" s="74">
        <f t="shared" si="1"/>
        <v>-1.0999999999999999</v>
      </c>
      <c r="J32" s="64"/>
    </row>
    <row r="33" spans="2:10" ht="12.75">
      <c r="B33" s="7"/>
      <c r="C33" s="42"/>
      <c r="D33" s="42"/>
      <c r="E33" s="55"/>
      <c r="F33" s="54"/>
      <c r="G33" s="42"/>
      <c r="H33" s="73"/>
      <c r="I33" s="74"/>
      <c r="J33" s="63"/>
    </row>
    <row r="34" spans="2:10" ht="12.75">
      <c r="B34" s="33" t="s">
        <v>13</v>
      </c>
      <c r="C34" s="41">
        <f>C35+C44+C46+C48+C53+C55</f>
        <v>26149.7</v>
      </c>
      <c r="D34" s="41">
        <f>D35+D44+D46+D48+D53+D55</f>
        <v>36031</v>
      </c>
      <c r="E34" s="55">
        <f>D34/C34*100</f>
        <v>137.78743159577357</v>
      </c>
      <c r="F34" s="54">
        <f>D34-C34</f>
        <v>9881.3</v>
      </c>
      <c r="G34" s="41">
        <f>G35+G44+G46+G48+G53+G55</f>
        <v>33164.5</v>
      </c>
      <c r="H34" s="73">
        <f t="shared" si="0"/>
        <v>108.64327820410378</v>
      </c>
      <c r="I34" s="74">
        <f t="shared" si="1"/>
        <v>2866.5</v>
      </c>
      <c r="J34" s="63"/>
    </row>
    <row r="35" spans="2:10" ht="22.5">
      <c r="B35" s="9" t="s">
        <v>14</v>
      </c>
      <c r="C35" s="41">
        <f>C38+C39+C40+C41+C42</f>
        <v>13415.9</v>
      </c>
      <c r="D35" s="41">
        <f>D38+D39+D40+D41+D42+D37</f>
        <v>14621.499999999998</v>
      </c>
      <c r="E35" s="55">
        <f>D35/C35*100</f>
        <v>108.9863520151462</v>
      </c>
      <c r="F35" s="54">
        <f>D35-C35</f>
        <v>1205.5999999999985</v>
      </c>
      <c r="G35" s="41">
        <f>G38+G39+G40+G41+G42+G37</f>
        <v>15124.499999999998</v>
      </c>
      <c r="H35" s="73">
        <f t="shared" si="0"/>
        <v>96.67427022380906</v>
      </c>
      <c r="I35" s="74">
        <f t="shared" si="1"/>
        <v>-503</v>
      </c>
      <c r="J35" s="63"/>
    </row>
    <row r="36" spans="2:10" ht="12.75">
      <c r="B36" s="7" t="s">
        <v>4</v>
      </c>
      <c r="C36" s="42"/>
      <c r="D36" s="42"/>
      <c r="E36" s="55"/>
      <c r="F36" s="54"/>
      <c r="G36" s="42"/>
      <c r="H36" s="73"/>
      <c r="I36" s="74"/>
      <c r="J36" s="63"/>
    </row>
    <row r="37" spans="2:10" ht="12.75">
      <c r="B37" s="7" t="s">
        <v>52</v>
      </c>
      <c r="C37" s="42"/>
      <c r="D37" s="42">
        <v>26.4</v>
      </c>
      <c r="E37" s="55"/>
      <c r="F37" s="54"/>
      <c r="G37" s="42">
        <v>10.8</v>
      </c>
      <c r="H37" s="73"/>
      <c r="I37" s="74"/>
      <c r="J37" s="63"/>
    </row>
    <row r="38" spans="2:10" ht="36.75" customHeight="1">
      <c r="B38" s="20" t="s">
        <v>41</v>
      </c>
      <c r="C38" s="47">
        <v>12913.5</v>
      </c>
      <c r="D38" s="47">
        <v>13991.8</v>
      </c>
      <c r="E38" s="55">
        <f>D38/C38*100</f>
        <v>108.35017617222287</v>
      </c>
      <c r="F38" s="54">
        <f>D38-C38</f>
        <v>1078.2999999999993</v>
      </c>
      <c r="G38" s="47">
        <v>14111.8</v>
      </c>
      <c r="H38" s="73">
        <f t="shared" si="0"/>
        <v>99.149647812469</v>
      </c>
      <c r="I38" s="74">
        <f t="shared" si="1"/>
        <v>-120</v>
      </c>
      <c r="J38" s="63"/>
    </row>
    <row r="39" spans="2:10" ht="57" customHeight="1">
      <c r="B39" s="9" t="s">
        <v>43</v>
      </c>
      <c r="C39" s="47">
        <v>0</v>
      </c>
      <c r="D39" s="47">
        <v>0</v>
      </c>
      <c r="E39" s="55" t="e">
        <f>D39/C39*100</f>
        <v>#DIV/0!</v>
      </c>
      <c r="F39" s="54">
        <f>D39-C39</f>
        <v>0</v>
      </c>
      <c r="G39" s="47">
        <v>0</v>
      </c>
      <c r="H39" s="73" t="e">
        <f t="shared" si="0"/>
        <v>#DIV/0!</v>
      </c>
      <c r="I39" s="74">
        <f t="shared" si="1"/>
        <v>0</v>
      </c>
      <c r="J39" s="63"/>
    </row>
    <row r="40" spans="2:10" ht="48" customHeight="1">
      <c r="B40" s="11" t="s">
        <v>44</v>
      </c>
      <c r="C40" s="47">
        <v>494.4</v>
      </c>
      <c r="D40" s="47">
        <v>502</v>
      </c>
      <c r="E40" s="55">
        <f>D40/C40*100</f>
        <v>101.53721682847896</v>
      </c>
      <c r="F40" s="54">
        <f>D40-C40</f>
        <v>7.600000000000023</v>
      </c>
      <c r="G40" s="47">
        <v>929.4</v>
      </c>
      <c r="H40" s="73">
        <f t="shared" si="0"/>
        <v>54.01334194103723</v>
      </c>
      <c r="I40" s="74">
        <f t="shared" si="1"/>
        <v>-427.4</v>
      </c>
      <c r="J40" s="63"/>
    </row>
    <row r="41" spans="2:10" ht="36.75" customHeight="1">
      <c r="B41" s="8" t="s">
        <v>15</v>
      </c>
      <c r="C41" s="47">
        <v>5</v>
      </c>
      <c r="D41" s="47">
        <v>19.3</v>
      </c>
      <c r="E41" s="55">
        <f>D41/C41*100</f>
        <v>386.00000000000006</v>
      </c>
      <c r="F41" s="54">
        <f>D41-C41</f>
        <v>14.3</v>
      </c>
      <c r="G41" s="47">
        <v>12</v>
      </c>
      <c r="H41" s="73">
        <f t="shared" si="0"/>
        <v>160.83333333333334</v>
      </c>
      <c r="I41" s="74">
        <f t="shared" si="1"/>
        <v>7.300000000000001</v>
      </c>
      <c r="J41" s="63"/>
    </row>
    <row r="42" spans="2:10" ht="45" customHeight="1">
      <c r="B42" s="11" t="s">
        <v>45</v>
      </c>
      <c r="C42" s="47">
        <v>3</v>
      </c>
      <c r="D42" s="47">
        <v>82</v>
      </c>
      <c r="E42" s="55">
        <f>D42/C42*100</f>
        <v>2733.333333333333</v>
      </c>
      <c r="F42" s="54">
        <f>D42-C42</f>
        <v>79</v>
      </c>
      <c r="G42" s="47">
        <v>60.5</v>
      </c>
      <c r="H42" s="73">
        <f t="shared" si="0"/>
        <v>135.53719008264463</v>
      </c>
      <c r="I42" s="74">
        <f t="shared" si="1"/>
        <v>21.5</v>
      </c>
      <c r="J42" s="63"/>
    </row>
    <row r="43" spans="2:10" ht="12.75" customHeight="1">
      <c r="B43" s="9"/>
      <c r="C43" s="48"/>
      <c r="D43" s="48"/>
      <c r="E43" s="55"/>
      <c r="F43" s="54"/>
      <c r="G43" s="48"/>
      <c r="H43" s="73"/>
      <c r="I43" s="74"/>
      <c r="J43" s="63"/>
    </row>
    <row r="44" spans="2:10" ht="12.75" customHeight="1">
      <c r="B44" s="9" t="s">
        <v>42</v>
      </c>
      <c r="C44" s="56">
        <v>515.1</v>
      </c>
      <c r="D44" s="56">
        <v>863.1</v>
      </c>
      <c r="E44" s="55">
        <f>D44/C44*100</f>
        <v>167.5596971461852</v>
      </c>
      <c r="F44" s="54">
        <f>D44-C44</f>
        <v>348</v>
      </c>
      <c r="G44" s="56">
        <v>720.6</v>
      </c>
      <c r="H44" s="73">
        <f t="shared" si="0"/>
        <v>119.7751873438801</v>
      </c>
      <c r="I44" s="74">
        <f t="shared" si="1"/>
        <v>142.5</v>
      </c>
      <c r="J44" s="63"/>
    </row>
    <row r="45" spans="2:10" ht="12.75" customHeight="1">
      <c r="B45" s="9"/>
      <c r="C45" s="48"/>
      <c r="D45" s="48"/>
      <c r="E45" s="55"/>
      <c r="F45" s="54">
        <f>D45-C45</f>
        <v>0</v>
      </c>
      <c r="G45" s="48"/>
      <c r="H45" s="73" t="e">
        <f t="shared" si="0"/>
        <v>#DIV/0!</v>
      </c>
      <c r="I45" s="74">
        <f t="shared" si="1"/>
        <v>0</v>
      </c>
      <c r="J45" s="63"/>
    </row>
    <row r="46" spans="2:10" ht="12.75">
      <c r="B46" s="7" t="s">
        <v>16</v>
      </c>
      <c r="C46" s="49">
        <v>109.8</v>
      </c>
      <c r="D46" s="49">
        <v>132.6</v>
      </c>
      <c r="E46" s="55">
        <f>D46/C46*100</f>
        <v>120.76502732240438</v>
      </c>
      <c r="F46" s="54">
        <f>D46-C46</f>
        <v>22.799999999999997</v>
      </c>
      <c r="G46" s="49">
        <v>131.7</v>
      </c>
      <c r="H46" s="73">
        <f t="shared" si="0"/>
        <v>100.68337129840548</v>
      </c>
      <c r="I46" s="74">
        <f t="shared" si="1"/>
        <v>0.9000000000000057</v>
      </c>
      <c r="J46" s="63"/>
    </row>
    <row r="47" spans="2:10" ht="12.75">
      <c r="B47" s="8"/>
      <c r="C47" s="48"/>
      <c r="D47" s="48"/>
      <c r="E47" s="55"/>
      <c r="F47" s="54">
        <f>D47-C47</f>
        <v>0</v>
      </c>
      <c r="G47" s="48"/>
      <c r="H47" s="73" t="e">
        <f t="shared" si="0"/>
        <v>#DIV/0!</v>
      </c>
      <c r="I47" s="74">
        <f t="shared" si="1"/>
        <v>0</v>
      </c>
      <c r="J47" s="63"/>
    </row>
    <row r="48" spans="2:10" ht="12.75">
      <c r="B48" s="26" t="s">
        <v>17</v>
      </c>
      <c r="C48" s="50">
        <f>C50+C51</f>
        <v>9417.5</v>
      </c>
      <c r="D48" s="50">
        <f>D50+D51</f>
        <v>17080.7</v>
      </c>
      <c r="E48" s="55">
        <f>D48/C48*100</f>
        <v>181.3719139899124</v>
      </c>
      <c r="F48" s="54">
        <f>D48-C48</f>
        <v>7663.200000000001</v>
      </c>
      <c r="G48" s="50">
        <f>G50+G51</f>
        <v>13580</v>
      </c>
      <c r="H48" s="73">
        <f t="shared" si="0"/>
        <v>125.77835051546393</v>
      </c>
      <c r="I48" s="74">
        <f t="shared" si="1"/>
        <v>3500.7000000000007</v>
      </c>
      <c r="J48" s="63"/>
    </row>
    <row r="49" spans="2:10" ht="12.75">
      <c r="B49" s="26" t="s">
        <v>4</v>
      </c>
      <c r="C49" s="66"/>
      <c r="D49" s="66"/>
      <c r="E49" s="55"/>
      <c r="F49" s="54"/>
      <c r="G49" s="66"/>
      <c r="H49" s="73"/>
      <c r="I49" s="74"/>
      <c r="J49" s="63"/>
    </row>
    <row r="50" spans="2:10" ht="45.75" customHeight="1">
      <c r="B50" s="57" t="s">
        <v>46</v>
      </c>
      <c r="C50" s="67">
        <v>0</v>
      </c>
      <c r="D50" s="67">
        <v>0</v>
      </c>
      <c r="E50" s="55" t="e">
        <f>D50/C50*100</f>
        <v>#DIV/0!</v>
      </c>
      <c r="F50" s="54">
        <f>D50-C50</f>
        <v>0</v>
      </c>
      <c r="G50" s="67">
        <v>26.4</v>
      </c>
      <c r="H50" s="73">
        <f t="shared" si="0"/>
        <v>0</v>
      </c>
      <c r="I50" s="74">
        <f t="shared" si="1"/>
        <v>-26.4</v>
      </c>
      <c r="J50" s="63"/>
    </row>
    <row r="51" spans="2:10" ht="48.75" customHeight="1">
      <c r="B51" s="58" t="s">
        <v>27</v>
      </c>
      <c r="C51" s="52">
        <v>9417.5</v>
      </c>
      <c r="D51" s="52">
        <v>17080.7</v>
      </c>
      <c r="E51" s="55">
        <f>D51/C51*100</f>
        <v>181.3719139899124</v>
      </c>
      <c r="F51" s="54">
        <f>D51-C51</f>
        <v>7663.200000000001</v>
      </c>
      <c r="G51" s="52">
        <v>13553.6</v>
      </c>
      <c r="H51" s="73">
        <f t="shared" si="0"/>
        <v>126.02334435131625</v>
      </c>
      <c r="I51" s="74">
        <f t="shared" si="1"/>
        <v>3527.1000000000004</v>
      </c>
      <c r="J51" s="63"/>
    </row>
    <row r="52" spans="2:10" ht="12.75" customHeight="1">
      <c r="B52" s="8"/>
      <c r="C52" s="48"/>
      <c r="D52" s="48"/>
      <c r="E52" s="55"/>
      <c r="F52" s="54"/>
      <c r="G52" s="48"/>
      <c r="H52" s="73"/>
      <c r="I52" s="74"/>
      <c r="J52" s="63"/>
    </row>
    <row r="53" spans="2:10" ht="12.75">
      <c r="B53" s="7" t="s">
        <v>18</v>
      </c>
      <c r="C53" s="51">
        <v>2691.4</v>
      </c>
      <c r="D53" s="51">
        <v>3332.6</v>
      </c>
      <c r="E53" s="55">
        <f>D53/C53*100</f>
        <v>123.8240321022516</v>
      </c>
      <c r="F53" s="54">
        <f>D53-C53</f>
        <v>641.1999999999998</v>
      </c>
      <c r="G53" s="51">
        <v>3582.4</v>
      </c>
      <c r="H53" s="73">
        <f t="shared" si="0"/>
        <v>93.02702099151406</v>
      </c>
      <c r="I53" s="74">
        <f t="shared" si="1"/>
        <v>-249.80000000000018</v>
      </c>
      <c r="J53" s="63"/>
    </row>
    <row r="54" spans="2:10" ht="12.75">
      <c r="B54" s="7"/>
      <c r="C54" s="47"/>
      <c r="D54" s="47"/>
      <c r="E54" s="55"/>
      <c r="F54" s="54"/>
      <c r="G54" s="47"/>
      <c r="H54" s="73" t="e">
        <f t="shared" si="0"/>
        <v>#DIV/0!</v>
      </c>
      <c r="I54" s="74">
        <f t="shared" si="1"/>
        <v>0</v>
      </c>
      <c r="J54" s="63"/>
    </row>
    <row r="55" spans="2:10" ht="12.75">
      <c r="B55" s="7" t="s">
        <v>38</v>
      </c>
      <c r="C55" s="49">
        <f>C56+C57</f>
        <v>0</v>
      </c>
      <c r="D55" s="49">
        <f>D57</f>
        <v>0.5</v>
      </c>
      <c r="E55" s="55" t="e">
        <f>D55/C55*100</f>
        <v>#DIV/0!</v>
      </c>
      <c r="F55" s="54">
        <f>D55-C55</f>
        <v>0.5</v>
      </c>
      <c r="G55" s="49">
        <f>G57</f>
        <v>25.3</v>
      </c>
      <c r="H55" s="73">
        <f t="shared" si="0"/>
        <v>1.9762845849802373</v>
      </c>
      <c r="I55" s="74">
        <f t="shared" si="1"/>
        <v>-24.8</v>
      </c>
      <c r="J55" s="63"/>
    </row>
    <row r="56" spans="2:10" ht="24.75" customHeight="1">
      <c r="B56" s="36" t="s">
        <v>28</v>
      </c>
      <c r="C56" s="52">
        <v>0</v>
      </c>
      <c r="D56" s="52">
        <v>0</v>
      </c>
      <c r="E56" s="55" t="e">
        <f>D56/C56*100</f>
        <v>#DIV/0!</v>
      </c>
      <c r="F56" s="54">
        <f>D56-C56</f>
        <v>0</v>
      </c>
      <c r="G56" s="52">
        <v>0</v>
      </c>
      <c r="H56" s="73" t="e">
        <f t="shared" si="0"/>
        <v>#DIV/0!</v>
      </c>
      <c r="I56" s="74">
        <f t="shared" si="1"/>
        <v>0</v>
      </c>
      <c r="J56" s="63"/>
    </row>
    <row r="57" spans="2:10" ht="13.5" customHeight="1">
      <c r="B57" s="9" t="s">
        <v>21</v>
      </c>
      <c r="C57" s="52">
        <v>0</v>
      </c>
      <c r="D57" s="52">
        <v>0.5</v>
      </c>
      <c r="E57" s="55" t="e">
        <f>D57/C57*100</f>
        <v>#DIV/0!</v>
      </c>
      <c r="F57" s="54">
        <f>D57-C57</f>
        <v>0.5</v>
      </c>
      <c r="G57" s="52">
        <v>25.3</v>
      </c>
      <c r="H57" s="73">
        <f t="shared" si="0"/>
        <v>1.9762845849802373</v>
      </c>
      <c r="I57" s="74">
        <f t="shared" si="1"/>
        <v>-24.8</v>
      </c>
      <c r="J57" s="63"/>
    </row>
    <row r="58" spans="2:10" ht="13.5" customHeight="1">
      <c r="B58" s="9"/>
      <c r="C58" s="52"/>
      <c r="D58" s="52"/>
      <c r="E58" s="55"/>
      <c r="F58" s="54"/>
      <c r="G58" s="52"/>
      <c r="H58" s="73"/>
      <c r="I58" s="74"/>
      <c r="J58" s="63"/>
    </row>
    <row r="59" spans="2:10" ht="13.5" customHeight="1">
      <c r="B59" s="9" t="s">
        <v>19</v>
      </c>
      <c r="C59" s="49">
        <f>C61</f>
        <v>0</v>
      </c>
      <c r="D59" s="49">
        <f>D61</f>
        <v>0</v>
      </c>
      <c r="E59" s="55" t="e">
        <f>D59/C59*100</f>
        <v>#DIV/0!</v>
      </c>
      <c r="F59" s="54">
        <f>D59-C59</f>
        <v>0</v>
      </c>
      <c r="G59" s="49">
        <f>G61</f>
        <v>0</v>
      </c>
      <c r="H59" s="73" t="e">
        <f t="shared" si="0"/>
        <v>#DIV/0!</v>
      </c>
      <c r="I59" s="74">
        <f t="shared" si="1"/>
        <v>0</v>
      </c>
      <c r="J59" s="63"/>
    </row>
    <row r="60" spans="2:10" ht="12.75">
      <c r="B60" s="9"/>
      <c r="C60" s="48"/>
      <c r="D60" s="48"/>
      <c r="E60" s="55"/>
      <c r="F60" s="54"/>
      <c r="G60" s="48"/>
      <c r="H60" s="73" t="e">
        <f t="shared" si="0"/>
        <v>#DIV/0!</v>
      </c>
      <c r="I60" s="74">
        <f t="shared" si="1"/>
        <v>0</v>
      </c>
      <c r="J60" s="63"/>
    </row>
    <row r="61" spans="2:10" ht="22.5">
      <c r="B61" s="9" t="s">
        <v>20</v>
      </c>
      <c r="C61" s="52">
        <v>0</v>
      </c>
      <c r="D61" s="52">
        <v>0</v>
      </c>
      <c r="E61" s="55" t="e">
        <f>D61/C61*100</f>
        <v>#DIV/0!</v>
      </c>
      <c r="F61" s="54">
        <f>D61-C61</f>
        <v>0</v>
      </c>
      <c r="G61" s="52">
        <v>0</v>
      </c>
      <c r="H61" s="73" t="e">
        <f t="shared" si="0"/>
        <v>#DIV/0!</v>
      </c>
      <c r="I61" s="74">
        <f t="shared" si="1"/>
        <v>0</v>
      </c>
      <c r="J61" s="63"/>
    </row>
    <row r="62" spans="2:10" ht="12.75">
      <c r="B62" s="9"/>
      <c r="C62" s="48"/>
      <c r="D62" s="48"/>
      <c r="E62" s="55"/>
      <c r="F62" s="55"/>
      <c r="G62" s="48"/>
      <c r="H62" s="65"/>
      <c r="I62" s="65"/>
      <c r="J62" s="63"/>
    </row>
    <row r="63" spans="2:8" ht="11.25">
      <c r="B63" s="27"/>
      <c r="C63" s="13"/>
      <c r="D63" s="14"/>
      <c r="E63" s="14"/>
      <c r="F63" s="14"/>
      <c r="G63" s="14"/>
      <c r="H63" s="5"/>
    </row>
    <row r="64" spans="2:8" ht="11.25">
      <c r="B64" s="12"/>
      <c r="C64" s="13"/>
      <c r="D64" s="14"/>
      <c r="E64" s="14"/>
      <c r="F64" s="14"/>
      <c r="G64" s="14"/>
      <c r="H64" s="5"/>
    </row>
    <row r="65" spans="2:8" ht="11.25">
      <c r="B65" s="25" t="s">
        <v>53</v>
      </c>
      <c r="C65" s="15"/>
      <c r="D65" s="14"/>
      <c r="E65" s="14"/>
      <c r="F65" s="14"/>
      <c r="G65" s="14"/>
      <c r="H65" s="5"/>
    </row>
    <row r="66" spans="2:8" ht="11.25">
      <c r="B66" s="16"/>
      <c r="C66" s="16"/>
      <c r="D66" s="14"/>
      <c r="E66" s="14"/>
      <c r="F66" s="14"/>
      <c r="G66" s="14"/>
      <c r="H66" s="5"/>
    </row>
    <row r="67" spans="2:8" ht="11.25">
      <c r="B67" s="14" t="s">
        <v>54</v>
      </c>
      <c r="C67" s="14"/>
      <c r="D67" s="14"/>
      <c r="E67" s="14"/>
      <c r="F67" s="14"/>
      <c r="G67" s="14"/>
      <c r="H67" s="5"/>
    </row>
    <row r="68" spans="2:8" ht="11.25">
      <c r="B68" s="14" t="s">
        <v>55</v>
      </c>
      <c r="C68" s="14"/>
      <c r="D68" s="14"/>
      <c r="E68" s="14"/>
      <c r="F68" s="14"/>
      <c r="G68" s="14"/>
      <c r="H68" s="5"/>
    </row>
    <row r="69" spans="2:8" ht="11.25">
      <c r="B69" s="17"/>
      <c r="C69" s="17"/>
      <c r="D69" s="18"/>
      <c r="E69" s="18"/>
      <c r="F69" s="18"/>
      <c r="G69" s="18"/>
      <c r="H69" s="5"/>
    </row>
    <row r="70" spans="2:8" ht="11.25">
      <c r="B70" s="19"/>
      <c r="C70" s="19"/>
      <c r="H70" s="5"/>
    </row>
    <row r="71" spans="2:8" ht="11.25">
      <c r="B71" s="19"/>
      <c r="C71" s="19"/>
      <c r="H71" s="5"/>
    </row>
    <row r="72" ht="11.25">
      <c r="H72" s="5"/>
    </row>
    <row r="73" ht="11.25">
      <c r="H73" s="5"/>
    </row>
  </sheetData>
  <mergeCells count="3">
    <mergeCell ref="B2:D2"/>
    <mergeCell ref="B3:D3"/>
    <mergeCell ref="H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Jilin</dc:creator>
  <cp:keywords/>
  <dc:description/>
  <cp:lastModifiedBy>***</cp:lastModifiedBy>
  <cp:lastPrinted>2011-01-18T09:24:57Z</cp:lastPrinted>
  <dcterms:created xsi:type="dcterms:W3CDTF">2007-12-11T09:34:25Z</dcterms:created>
  <dcterms:modified xsi:type="dcterms:W3CDTF">2013-02-21T08:20:26Z</dcterms:modified>
  <cp:category/>
  <cp:version/>
  <cp:contentType/>
  <cp:contentStatus/>
</cp:coreProperties>
</file>