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I кв 2012 " sheetId="1" r:id="rId1"/>
    <sheet name="I полугодие 2012" sheetId="2" r:id="rId2"/>
    <sheet name="9 мес. 2012" sheetId="3" r:id="rId3"/>
    <sheet name="год 2012" sheetId="4" r:id="rId4"/>
  </sheets>
  <definedNames/>
  <calcPr fullCalcOnLoad="1"/>
</workbook>
</file>

<file path=xl/sharedStrings.xml><?xml version="1.0" encoding="utf-8"?>
<sst xmlns="http://schemas.openxmlformats.org/spreadsheetml/2006/main" count="253" uniqueCount="82">
  <si>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</si>
  <si>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</si>
  <si>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</si>
  <si>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</si>
  <si>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</si>
  <si>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ШТРАФЫ, САНКЦИИ, ВОЗМЕЩЕНИЕ УЩЕРБА</t>
  </si>
  <si>
    <t xml:space="preserve">Прочие неналоговые доходы </t>
  </si>
  <si>
    <t>Налог, взимаемый в связи с применением упрощенной системы налогообложения</t>
  </si>
  <si>
    <t>ГОСУДАРСТВЕННАЯ ПОШЛИНА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</si>
  <si>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</si>
  <si>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Отклонение</t>
  </si>
  <si>
    <t xml:space="preserve">(+;-) </t>
  </si>
  <si>
    <t>исполнения</t>
  </si>
  <si>
    <t xml:space="preserve">% </t>
  </si>
  <si>
    <t>ПРОЧИЕ НЕНАЛОГОВЫЕ ДОХОДЫ, из них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</si>
  <si>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</si>
  <si>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</si>
  <si>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</si>
  <si>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</si>
  <si>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 аналог. периоду</t>
  </si>
  <si>
    <t>Приложение №2</t>
  </si>
  <si>
    <t>Анализ исполнения налоговых и неналоговых доходов</t>
  </si>
  <si>
    <t>тыс. рублей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</si>
  <si>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</si>
  <si>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</si>
  <si>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план МО</t>
  </si>
  <si>
    <t>Факт</t>
  </si>
  <si>
    <r>
      <t>ДОХОДЫ</t>
    </r>
    <r>
      <rPr>
        <sz val="12"/>
        <rFont val="Times New Roman"/>
        <family val="1"/>
      </rPr>
      <t>, в т.ч.</t>
    </r>
  </si>
  <si>
    <r>
      <t>НАЛОГОВЫЕ ДОХОДЫ</t>
    </r>
    <r>
      <rPr>
        <sz val="10"/>
        <rFont val="Times New Roman"/>
        <family val="1"/>
      </rPr>
      <t>, из них</t>
    </r>
  </si>
  <si>
    <t>Транспортный налог</t>
  </si>
  <si>
    <t>Земельный налог (по обязательствам, возникшим до 1 января 2006 года)</t>
  </si>
  <si>
    <r>
      <t>НЕНАЛОГОВЫЕ ДОХОДЫ</t>
    </r>
    <r>
      <rPr>
        <sz val="8"/>
        <rFont val="Times New Roman"/>
        <family val="1"/>
      </rPr>
      <t>, из них</t>
    </r>
  </si>
  <si>
    <t>ДОХОДЫ ОТ ИСПОЛЬЗОВАНИЯ ИМУЩЕСТВА, НАХОДЯЩЕГОСЯ В ГОСУДАРСТВЕННОЙ И МУНИЦИПАЛЬНОЙ СОБСТВЕННОСТИ, из них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</si>
  <si>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</si>
  <si>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</si>
  <si>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</si>
  <si>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</si>
  <si>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</si>
  <si>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</si>
  <si>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Акции и иные формы участия в капитале, находящиеся в государственной и муниципальной собственности</t>
  </si>
  <si>
    <t>Транспортный налог с организаций</t>
  </si>
  <si>
    <t>Транспортный налог с физических лиц</t>
  </si>
  <si>
    <t>Чалтырского сельского  поселения  за   2012г.</t>
  </si>
  <si>
    <t>на 01.01.2013г.</t>
  </si>
  <si>
    <t>% исполнения  на 01.12.2012г.</t>
  </si>
  <si>
    <t>Отклонение (+;-)      на 01.12.2012г.</t>
  </si>
  <si>
    <t>Фактически поступило за аналогичн период 2011г</t>
  </si>
  <si>
    <t xml:space="preserve">                          </t>
  </si>
  <si>
    <t>В августе 2011г. По акту сверки ках им. Мясникяна уплатил НДФЛ в сумме 7000,0 млн. руб.В августе 2011г. Произведено натур оплата в августе 2011г.В этом году будет произведено  в сентябре.</t>
  </si>
  <si>
    <t>За счёт авансовых платежей, увеличилось количество плательщиков</t>
  </si>
  <si>
    <t xml:space="preserve">Прибыли получено больше, чем запланированно  
</t>
  </si>
  <si>
    <t>Задолженность по отмененным налогам</t>
  </si>
  <si>
    <t>уменьшение суммы аренды за счет выкупа зем.участков</t>
  </si>
  <si>
    <t>за счет выкупа</t>
  </si>
  <si>
    <t>Доходы от перечисления части прибыли</t>
  </si>
  <si>
    <t>Невыясненые поступления</t>
  </si>
  <si>
    <t>Штрафы, санкции, возмещение ущерба</t>
  </si>
  <si>
    <t>Проценты, получаемые от предоставления бюджетных кредитов</t>
  </si>
  <si>
    <t>неуплата процентов за пользование бюджетным кредитом МУП "Коммунхоз"</t>
  </si>
  <si>
    <t>Источники внутреннего финансирования дефицитов бюджетов, из них</t>
  </si>
  <si>
    <t>Доходы от продажи имущества</t>
  </si>
  <si>
    <t xml:space="preserve">                            А.М.Торпуджиян. </t>
  </si>
  <si>
    <t>Глава Чалтырского сельского посления</t>
  </si>
  <si>
    <t>01.04.2012г.</t>
  </si>
  <si>
    <t>Чалтырского сельского  поселения  за 9 месяцев  2012г.</t>
  </si>
  <si>
    <t>9 мес.2012г.</t>
  </si>
  <si>
    <t>% исполнения  на 01.10.2012г.</t>
  </si>
  <si>
    <t>Отклонение (+;-)      на 01.10.2012г.</t>
  </si>
  <si>
    <t>За счёт недоимки прошлых лет</t>
  </si>
  <si>
    <t>Чалтырского сельского  поселения  за 1 полугодие 2012г.</t>
  </si>
  <si>
    <t>на 01.01.2012г.</t>
  </si>
  <si>
    <t>% исполнения  на 01.07.2012г.</t>
  </si>
  <si>
    <t>Отклонение (+;-)      на 01.07.2012г.</t>
  </si>
  <si>
    <t>За счёт увеличение фонда оплаты труда по организациям, находящимся на территории Чалтырского сельского посления</t>
  </si>
  <si>
    <t>Авансовые платежи и перерачёты</t>
  </si>
  <si>
    <t>Чалтырского сельского  поселения  за 1 квартал 2012г.</t>
  </si>
  <si>
    <t>% исполнения  на 01.04.2012г.</t>
  </si>
  <si>
    <t>Отклонение (+;-)      на 01.04.2012г.</t>
  </si>
  <si>
    <t>За счёт увеличение фонда оплаты труда по организациям Чалтырского сельского посления.</t>
  </si>
  <si>
    <t xml:space="preserve">Получена прибыль больше чем запланированно.  
</t>
  </si>
  <si>
    <t>За счёт недоимки тех лет.</t>
  </si>
  <si>
    <t>Авансовые платежи и перерачёты.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</si>
</sst>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/>
    </xf>
    <xf numFmtId="164" fontId="11" fillId="2" borderId="4" xfId="0" applyNumberFormat="1" applyFont="1" applyFill="1" applyBorder="1" applyAlignment="1">
      <alignment horizontal="right"/>
    </xf>
    <xf numFmtId="169" fontId="12" fillId="2" borderId="4" xfId="0" applyNumberFormat="1" applyFont="1" applyFill="1" applyBorder="1" applyAlignment="1">
      <alignment/>
    </xf>
    <xf numFmtId="169" fontId="12" fillId="2" borderId="5" xfId="0" applyNumberFormat="1" applyFont="1" applyFill="1" applyBorder="1" applyAlignment="1">
      <alignment/>
    </xf>
    <xf numFmtId="0" fontId="5" fillId="0" borderId="4" xfId="0" applyFont="1" applyBorder="1" applyAlignment="1">
      <alignment horizontal="left" vertical="justify" wrapText="1"/>
    </xf>
    <xf numFmtId="0" fontId="7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 horizontal="right"/>
    </xf>
    <xf numFmtId="169" fontId="8" fillId="2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 vertical="justify" wrapText="1"/>
    </xf>
    <xf numFmtId="0" fontId="5" fillId="0" borderId="4" xfId="0" applyFont="1" applyFill="1" applyBorder="1" applyAlignment="1">
      <alignment vertical="justify" wrapText="1"/>
    </xf>
    <xf numFmtId="0" fontId="1" fillId="0" borderId="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Alignment="1">
      <alignment/>
    </xf>
    <xf numFmtId="169" fontId="1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left" vertical="justify" wrapText="1"/>
    </xf>
    <xf numFmtId="0" fontId="5" fillId="0" borderId="4" xfId="0" applyFont="1" applyBorder="1" applyAlignment="1">
      <alignment horizontal="justify" wrapText="1"/>
    </xf>
    <xf numFmtId="0" fontId="4" fillId="0" borderId="4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justify"/>
    </xf>
    <xf numFmtId="0" fontId="5" fillId="0" borderId="4" xfId="0" applyFont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justify" wrapText="1"/>
    </xf>
    <xf numFmtId="0" fontId="0" fillId="0" borderId="4" xfId="0" applyFill="1" applyBorder="1" applyAlignment="1">
      <alignment/>
    </xf>
    <xf numFmtId="0" fontId="4" fillId="0" borderId="4" xfId="0" applyFont="1" applyBorder="1" applyAlignment="1">
      <alignment horizontal="left" vertical="justify" wrapText="1"/>
    </xf>
    <xf numFmtId="0" fontId="0" fillId="0" borderId="0" xfId="0" applyFill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169" fontId="4" fillId="0" borderId="4" xfId="0" applyNumberFormat="1" applyFont="1" applyFill="1" applyBorder="1" applyAlignment="1">
      <alignment/>
    </xf>
    <xf numFmtId="169" fontId="4" fillId="0" borderId="5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169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2" customWidth="1"/>
    <col min="7" max="7" width="10.75390625" style="32" customWidth="1"/>
    <col min="8" max="8" width="11.875" style="32" customWidth="1"/>
    <col min="9" max="9" width="53.00390625" style="0" customWidth="1"/>
    <col min="10" max="10" width="9.75390625" style="1" customWidth="1"/>
    <col min="11" max="16384" width="9.125" style="1" customWidth="1"/>
  </cols>
  <sheetData>
    <row r="1" spans="1:9" ht="12.75">
      <c r="A1" s="9"/>
      <c r="B1" s="9"/>
      <c r="C1" s="9"/>
      <c r="E1" s="10"/>
      <c r="F1" s="11"/>
      <c r="G1" s="11"/>
      <c r="H1" s="11"/>
      <c r="I1" s="10" t="s">
        <v>20</v>
      </c>
    </row>
    <row r="2" spans="1:9" ht="15.75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1" t="s">
        <v>75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12"/>
      <c r="B4" s="12"/>
      <c r="C4" s="12"/>
      <c r="D4" s="13"/>
      <c r="E4" s="10"/>
      <c r="F4" s="11"/>
      <c r="G4" s="11"/>
      <c r="H4" s="11"/>
      <c r="I4" s="10" t="s">
        <v>22</v>
      </c>
    </row>
    <row r="5" spans="1:9" ht="12.75" customHeight="1">
      <c r="A5" s="54" t="s">
        <v>23</v>
      </c>
      <c r="B5" s="57" t="s">
        <v>70</v>
      </c>
      <c r="C5" s="58"/>
      <c r="D5" s="59" t="s">
        <v>76</v>
      </c>
      <c r="E5" s="62" t="s">
        <v>77</v>
      </c>
      <c r="F5" s="54" t="s">
        <v>46</v>
      </c>
      <c r="G5" s="4" t="s">
        <v>13</v>
      </c>
      <c r="H5" s="4" t="s">
        <v>10</v>
      </c>
      <c r="I5" s="65" t="s">
        <v>24</v>
      </c>
    </row>
    <row r="6" spans="1:9" ht="11.25" customHeight="1">
      <c r="A6" s="55"/>
      <c r="B6" s="62" t="s">
        <v>25</v>
      </c>
      <c r="C6" s="62" t="s">
        <v>26</v>
      </c>
      <c r="D6" s="60"/>
      <c r="E6" s="63"/>
      <c r="F6" s="55"/>
      <c r="G6" s="5" t="s">
        <v>12</v>
      </c>
      <c r="H6" s="5" t="s">
        <v>11</v>
      </c>
      <c r="I6" s="65"/>
    </row>
    <row r="7" spans="1:9" ht="12.75" customHeight="1">
      <c r="A7" s="55"/>
      <c r="B7" s="63"/>
      <c r="C7" s="63"/>
      <c r="D7" s="60"/>
      <c r="E7" s="63"/>
      <c r="F7" s="55"/>
      <c r="G7" s="66" t="s">
        <v>19</v>
      </c>
      <c r="H7" s="67"/>
      <c r="I7" s="65"/>
    </row>
    <row r="8" spans="1:9" ht="12.75" customHeight="1">
      <c r="A8" s="56"/>
      <c r="B8" s="64"/>
      <c r="C8" s="64"/>
      <c r="D8" s="61"/>
      <c r="E8" s="64"/>
      <c r="F8" s="14"/>
      <c r="G8" s="14"/>
      <c r="H8" s="14"/>
      <c r="I8" s="65"/>
    </row>
    <row r="9" spans="1:10" s="2" customFormat="1" ht="15.75">
      <c r="A9" s="15" t="s">
        <v>27</v>
      </c>
      <c r="B9" s="16">
        <f>B10+B22</f>
        <v>8762</v>
      </c>
      <c r="C9" s="16">
        <f>C10+C22</f>
        <v>10264.3</v>
      </c>
      <c r="D9" s="17">
        <f aca="true" t="shared" si="0" ref="D9:D44">C9/B9*100</f>
        <v>117.14562885186031</v>
      </c>
      <c r="E9" s="17">
        <f aca="true" t="shared" si="1" ref="E9:E44">C9-B9</f>
        <v>1502.2999999999993</v>
      </c>
      <c r="F9" s="16">
        <f>F10+F22</f>
        <v>9315.2</v>
      </c>
      <c r="G9" s="18">
        <f>C9/F9*100</f>
        <v>110.18872380625213</v>
      </c>
      <c r="H9" s="18">
        <f>C9-F9</f>
        <v>949.0999999999985</v>
      </c>
      <c r="I9" s="19" t="s">
        <v>47</v>
      </c>
      <c r="J9" s="6"/>
    </row>
    <row r="10" spans="1:10" s="2" customFormat="1" ht="15.75">
      <c r="A10" s="20" t="s">
        <v>28</v>
      </c>
      <c r="B10" s="21">
        <f>B11+B12+B13+B14+B15+B18+B19+B21</f>
        <v>8319.3</v>
      </c>
      <c r="C10" s="21">
        <f>C11+C12+C13+C14+C16+C17+C18+C20</f>
        <v>9710.9</v>
      </c>
      <c r="D10" s="22">
        <f t="shared" si="0"/>
        <v>116.72736888920943</v>
      </c>
      <c r="E10" s="22">
        <f t="shared" si="1"/>
        <v>1391.6000000000004</v>
      </c>
      <c r="F10" s="21">
        <f>F11+F12+F13+F14+F15+F18</f>
        <v>6842.4</v>
      </c>
      <c r="G10" s="18">
        <f aca="true" t="shared" si="2" ref="G10:G44">C10/F10*100</f>
        <v>141.922424880159</v>
      </c>
      <c r="H10" s="18">
        <f aca="true" t="shared" si="3" ref="H10:H44">C10-F10</f>
        <v>2868.5</v>
      </c>
      <c r="I10" s="19"/>
      <c r="J10" s="6"/>
    </row>
    <row r="11" spans="1:10" ht="22.5">
      <c r="A11" s="23" t="s">
        <v>0</v>
      </c>
      <c r="B11" s="68">
        <v>3500</v>
      </c>
      <c r="C11" s="68">
        <v>3924.5</v>
      </c>
      <c r="D11" s="69">
        <f t="shared" si="0"/>
        <v>112.12857142857142</v>
      </c>
      <c r="E11" s="69">
        <f t="shared" si="1"/>
        <v>424.5</v>
      </c>
      <c r="F11" s="70">
        <v>3210.6</v>
      </c>
      <c r="G11" s="70">
        <f t="shared" si="2"/>
        <v>122.23571918021554</v>
      </c>
      <c r="H11" s="70">
        <f t="shared" si="3"/>
        <v>713.9000000000001</v>
      </c>
      <c r="I11" s="19" t="s">
        <v>78</v>
      </c>
      <c r="J11" s="7"/>
    </row>
    <row r="12" spans="1:10" ht="22.5">
      <c r="A12" s="24" t="s">
        <v>7</v>
      </c>
      <c r="B12" s="68">
        <v>332.2</v>
      </c>
      <c r="C12" s="68">
        <v>771.1</v>
      </c>
      <c r="D12" s="69">
        <f t="shared" si="0"/>
        <v>232.11920529801327</v>
      </c>
      <c r="E12" s="69">
        <f t="shared" si="1"/>
        <v>438.90000000000003</v>
      </c>
      <c r="F12" s="70">
        <v>540.5</v>
      </c>
      <c r="G12" s="70">
        <f t="shared" si="2"/>
        <v>142.66419981498612</v>
      </c>
      <c r="H12" s="70">
        <f t="shared" si="3"/>
        <v>230.60000000000002</v>
      </c>
      <c r="I12" s="19" t="s">
        <v>49</v>
      </c>
      <c r="J12" s="7"/>
    </row>
    <row r="13" spans="1:10" ht="22.5">
      <c r="A13" s="25" t="s">
        <v>1</v>
      </c>
      <c r="B13" s="71">
        <v>286</v>
      </c>
      <c r="C13" s="71">
        <v>506.2</v>
      </c>
      <c r="D13" s="69">
        <f t="shared" si="0"/>
        <v>176.993006993007</v>
      </c>
      <c r="E13" s="69">
        <f t="shared" si="1"/>
        <v>220.2</v>
      </c>
      <c r="F13" s="70">
        <v>369.6</v>
      </c>
      <c r="G13" s="70">
        <f t="shared" si="2"/>
        <v>136.95887445887445</v>
      </c>
      <c r="H13" s="70">
        <f t="shared" si="3"/>
        <v>136.59999999999997</v>
      </c>
      <c r="I13" s="19" t="s">
        <v>79</v>
      </c>
      <c r="J13" s="7"/>
    </row>
    <row r="14" spans="1:10" ht="12.75">
      <c r="A14" s="23" t="s">
        <v>2</v>
      </c>
      <c r="B14" s="68">
        <v>100</v>
      </c>
      <c r="C14" s="68">
        <v>301.9</v>
      </c>
      <c r="D14" s="69">
        <f t="shared" si="0"/>
        <v>301.9</v>
      </c>
      <c r="E14" s="69">
        <f t="shared" si="1"/>
        <v>201.89999999999998</v>
      </c>
      <c r="F14" s="70">
        <v>28</v>
      </c>
      <c r="G14" s="70">
        <f t="shared" si="2"/>
        <v>1078.2142857142856</v>
      </c>
      <c r="H14" s="70">
        <f t="shared" si="3"/>
        <v>273.9</v>
      </c>
      <c r="I14" s="19" t="s">
        <v>80</v>
      </c>
      <c r="J14" s="7"/>
    </row>
    <row r="15" spans="1:10" ht="12.75">
      <c r="A15" s="23" t="s">
        <v>29</v>
      </c>
      <c r="B15" s="68"/>
      <c r="C15" s="68"/>
      <c r="D15" s="69"/>
      <c r="E15" s="69"/>
      <c r="F15" s="68"/>
      <c r="G15" s="70"/>
      <c r="H15" s="70"/>
      <c r="I15" s="19"/>
      <c r="J15" s="7"/>
    </row>
    <row r="16" spans="1:10" ht="12.75">
      <c r="A16" s="26" t="s">
        <v>40</v>
      </c>
      <c r="B16" s="68"/>
      <c r="C16" s="68"/>
      <c r="D16" s="69"/>
      <c r="E16" s="69"/>
      <c r="F16" s="70"/>
      <c r="G16" s="70"/>
      <c r="H16" s="70"/>
      <c r="I16" s="19"/>
      <c r="J16" s="7"/>
    </row>
    <row r="17" spans="1:10" ht="12.75">
      <c r="A17" s="26" t="s">
        <v>41</v>
      </c>
      <c r="B17" s="68"/>
      <c r="C17" s="68"/>
      <c r="D17" s="69"/>
      <c r="E17" s="69"/>
      <c r="F17" s="70"/>
      <c r="G17" s="70"/>
      <c r="H17" s="70"/>
      <c r="I17" s="19"/>
      <c r="J17" s="7"/>
    </row>
    <row r="18" spans="1:10" ht="12.75">
      <c r="A18" s="23" t="s">
        <v>3</v>
      </c>
      <c r="B18" s="68">
        <v>4101.1</v>
      </c>
      <c r="C18" s="68">
        <v>4207.2</v>
      </c>
      <c r="D18" s="69">
        <f>C18/B18*100</f>
        <v>102.58711077515787</v>
      </c>
      <c r="E18" s="69">
        <f>C18-B18</f>
        <v>106.09999999999945</v>
      </c>
      <c r="F18" s="70">
        <v>2693.7</v>
      </c>
      <c r="G18" s="70">
        <f t="shared" si="2"/>
        <v>156.18665775698852</v>
      </c>
      <c r="H18" s="70">
        <f t="shared" si="3"/>
        <v>1513.5</v>
      </c>
      <c r="I18" s="19" t="s">
        <v>81</v>
      </c>
      <c r="J18" s="7"/>
    </row>
    <row r="19" spans="1:10" ht="12.75">
      <c r="A19" s="26" t="s">
        <v>8</v>
      </c>
      <c r="B19" s="68"/>
      <c r="C19" s="68"/>
      <c r="D19" s="69"/>
      <c r="E19" s="69"/>
      <c r="F19" s="70"/>
      <c r="G19" s="70"/>
      <c r="H19" s="70"/>
      <c r="I19" s="19"/>
      <c r="J19" s="7"/>
    </row>
    <row r="20" spans="1:10" ht="12.75">
      <c r="A20" s="26" t="s">
        <v>51</v>
      </c>
      <c r="B20" s="68"/>
      <c r="C20" s="68"/>
      <c r="D20" s="69"/>
      <c r="E20" s="69"/>
      <c r="F20" s="70"/>
      <c r="G20" s="70"/>
      <c r="H20" s="70"/>
      <c r="I20" s="19"/>
      <c r="J20" s="7"/>
    </row>
    <row r="21" spans="1:10" ht="22.5">
      <c r="A21" s="25" t="s">
        <v>30</v>
      </c>
      <c r="B21" s="68"/>
      <c r="C21" s="68"/>
      <c r="D21" s="69"/>
      <c r="E21" s="69"/>
      <c r="F21" s="70"/>
      <c r="G21" s="70"/>
      <c r="H21" s="70"/>
      <c r="I21" s="19"/>
      <c r="J21" s="7"/>
    </row>
    <row r="22" spans="1:10" ht="15.75">
      <c r="A22" s="27" t="s">
        <v>31</v>
      </c>
      <c r="B22" s="28">
        <f>B24+B25+B26+B27+B28+B29+B31+B32+B33+B34+B35+B36+B37+B38+B39+B40++B41+B42+B43+B44</f>
        <v>442.7</v>
      </c>
      <c r="C22" s="28">
        <f>C24+C25+C25+C26+C27+C28+C30+C32+C33+C37+C38+C39+C40+C41+C43+C44</f>
        <v>553.4</v>
      </c>
      <c r="D22" s="22">
        <f t="shared" si="0"/>
        <v>125.00564716512311</v>
      </c>
      <c r="E22" s="22">
        <f t="shared" si="1"/>
        <v>110.69999999999999</v>
      </c>
      <c r="F22" s="28">
        <f>F24+F25+F26+F27+F28+F32+F33+F36+F37+F38+F39+F40+F41+F42+F43+F44</f>
        <v>2472.8</v>
      </c>
      <c r="G22" s="18">
        <f t="shared" si="2"/>
        <v>22.379488838563567</v>
      </c>
      <c r="H22" s="18">
        <f t="shared" si="3"/>
        <v>-1919.4</v>
      </c>
      <c r="I22" s="19"/>
      <c r="J22" s="7"/>
    </row>
    <row r="23" spans="1:10" ht="56.25">
      <c r="A23" s="36" t="s">
        <v>32</v>
      </c>
      <c r="B23" s="72">
        <f>B24+B25+B26+B33+B42</f>
        <v>442.7</v>
      </c>
      <c r="C23" s="73">
        <f>C24+C25+C26+C27+C28+C29+C30+C31+C33+C34+C35+C36+C37+C41+C42+C43</f>
        <v>642.6999999999999</v>
      </c>
      <c r="D23" s="69">
        <f t="shared" si="0"/>
        <v>145.1773209848656</v>
      </c>
      <c r="E23" s="69">
        <f t="shared" si="1"/>
        <v>199.99999999999994</v>
      </c>
      <c r="F23" s="73">
        <f>F24+F25+F26+F27+F28</f>
        <v>284.5</v>
      </c>
      <c r="G23" s="70">
        <f t="shared" si="2"/>
        <v>225.9050966608084</v>
      </c>
      <c r="H23" s="70">
        <f t="shared" si="3"/>
        <v>358.19999999999993</v>
      </c>
      <c r="I23" s="29"/>
      <c r="J23" s="7"/>
    </row>
    <row r="24" spans="1:10" ht="67.5">
      <c r="A24" s="37" t="s">
        <v>15</v>
      </c>
      <c r="B24" s="72">
        <v>420.7</v>
      </c>
      <c r="C24" s="73">
        <v>442</v>
      </c>
      <c r="D24" s="69">
        <f t="shared" si="0"/>
        <v>105.062990254338</v>
      </c>
      <c r="E24" s="69">
        <v>1690.5</v>
      </c>
      <c r="F24" s="70">
        <v>263.8</v>
      </c>
      <c r="G24" s="70">
        <f t="shared" si="2"/>
        <v>167.55117513267626</v>
      </c>
      <c r="H24" s="70">
        <f t="shared" si="3"/>
        <v>178.2</v>
      </c>
      <c r="I24" s="30"/>
      <c r="J24" s="7"/>
    </row>
    <row r="25" spans="1:10" ht="123.75">
      <c r="A25" s="38" t="s">
        <v>33</v>
      </c>
      <c r="B25" s="72">
        <v>0</v>
      </c>
      <c r="C25" s="73">
        <v>0</v>
      </c>
      <c r="D25" s="69" t="e">
        <f t="shared" si="0"/>
        <v>#DIV/0!</v>
      </c>
      <c r="E25" s="69">
        <f t="shared" si="1"/>
        <v>0</v>
      </c>
      <c r="F25" s="70">
        <v>0</v>
      </c>
      <c r="G25" s="70" t="e">
        <f t="shared" si="2"/>
        <v>#DIV/0!</v>
      </c>
      <c r="H25" s="70">
        <f t="shared" si="3"/>
        <v>0</v>
      </c>
      <c r="I25" s="30"/>
      <c r="J25" s="7"/>
    </row>
    <row r="26" spans="1:10" ht="78.75">
      <c r="A26" s="39" t="s">
        <v>16</v>
      </c>
      <c r="B26" s="72">
        <v>22</v>
      </c>
      <c r="C26" s="73">
        <v>22.1</v>
      </c>
      <c r="D26" s="69">
        <f t="shared" si="0"/>
        <v>100.45454545454547</v>
      </c>
      <c r="E26" s="69">
        <v>97.6</v>
      </c>
      <c r="F26" s="70">
        <v>20.7</v>
      </c>
      <c r="G26" s="70">
        <f t="shared" si="2"/>
        <v>106.7632850241546</v>
      </c>
      <c r="H26" s="70">
        <f t="shared" si="3"/>
        <v>1.4000000000000021</v>
      </c>
      <c r="I26" s="30"/>
      <c r="J26" s="7"/>
    </row>
    <row r="27" spans="1:10" ht="56.25">
      <c r="A27" s="40" t="s">
        <v>4</v>
      </c>
      <c r="B27" s="72"/>
      <c r="C27" s="73"/>
      <c r="D27" s="69" t="e">
        <f t="shared" si="0"/>
        <v>#DIV/0!</v>
      </c>
      <c r="E27" s="69">
        <f t="shared" si="1"/>
        <v>0</v>
      </c>
      <c r="F27" s="70"/>
      <c r="G27" s="70" t="e">
        <f t="shared" si="2"/>
        <v>#DIV/0!</v>
      </c>
      <c r="H27" s="70">
        <f t="shared" si="3"/>
        <v>0</v>
      </c>
      <c r="I27" s="30"/>
      <c r="J27" s="7"/>
    </row>
    <row r="28" spans="1:10" ht="90">
      <c r="A28" s="40" t="s">
        <v>17</v>
      </c>
      <c r="B28" s="72"/>
      <c r="C28" s="73"/>
      <c r="D28" s="69" t="e">
        <f t="shared" si="0"/>
        <v>#DIV/0!</v>
      </c>
      <c r="E28" s="69">
        <f t="shared" si="1"/>
        <v>0</v>
      </c>
      <c r="F28" s="70"/>
      <c r="G28" s="70" t="e">
        <f t="shared" si="2"/>
        <v>#DIV/0!</v>
      </c>
      <c r="H28" s="70">
        <f t="shared" si="3"/>
        <v>0</v>
      </c>
      <c r="I28" s="30"/>
      <c r="J28" s="7"/>
    </row>
    <row r="29" spans="1:10" ht="33.75">
      <c r="A29" s="24" t="s">
        <v>34</v>
      </c>
      <c r="B29" s="72">
        <f>B30</f>
        <v>0</v>
      </c>
      <c r="C29" s="73">
        <f>C30</f>
        <v>0</v>
      </c>
      <c r="D29" s="69" t="e">
        <f t="shared" si="0"/>
        <v>#DIV/0!</v>
      </c>
      <c r="E29" s="69">
        <f t="shared" si="1"/>
        <v>0</v>
      </c>
      <c r="F29" s="73">
        <f>F30</f>
        <v>0</v>
      </c>
      <c r="G29" s="70" t="e">
        <f t="shared" si="2"/>
        <v>#DIV/0!</v>
      </c>
      <c r="H29" s="70">
        <f t="shared" si="3"/>
        <v>0</v>
      </c>
      <c r="I29" s="30"/>
      <c r="J29" s="7"/>
    </row>
    <row r="30" spans="1:10" ht="22.5">
      <c r="A30" s="24" t="s">
        <v>35</v>
      </c>
      <c r="B30" s="72"/>
      <c r="C30" s="73"/>
      <c r="D30" s="69" t="e">
        <f t="shared" si="0"/>
        <v>#DIV/0!</v>
      </c>
      <c r="E30" s="69">
        <f t="shared" si="1"/>
        <v>0</v>
      </c>
      <c r="F30" s="70"/>
      <c r="G30" s="70" t="e">
        <f t="shared" si="2"/>
        <v>#DIV/0!</v>
      </c>
      <c r="H30" s="70">
        <f t="shared" si="3"/>
        <v>0</v>
      </c>
      <c r="I30" s="30"/>
      <c r="J30" s="7"/>
    </row>
    <row r="31" spans="1:10" ht="33.75">
      <c r="A31" s="41" t="s">
        <v>36</v>
      </c>
      <c r="B31" s="73">
        <f>B32+B33</f>
        <v>0</v>
      </c>
      <c r="C31" s="73">
        <f>C32+C33</f>
        <v>89.3</v>
      </c>
      <c r="D31" s="69" t="e">
        <f t="shared" si="0"/>
        <v>#DIV/0!</v>
      </c>
      <c r="E31" s="69">
        <f t="shared" si="1"/>
        <v>89.3</v>
      </c>
      <c r="F31" s="73">
        <v>880.9</v>
      </c>
      <c r="G31" s="70">
        <f t="shared" si="2"/>
        <v>10.137359518674083</v>
      </c>
      <c r="H31" s="70">
        <f t="shared" si="3"/>
        <v>-791.6</v>
      </c>
      <c r="I31" s="30"/>
      <c r="J31" s="7"/>
    </row>
    <row r="32" spans="1:10" s="3" customFormat="1" ht="90">
      <c r="A32" s="41" t="s">
        <v>18</v>
      </c>
      <c r="B32" s="72">
        <v>0</v>
      </c>
      <c r="C32" s="73">
        <v>0</v>
      </c>
      <c r="D32" s="69" t="e">
        <f t="shared" si="0"/>
        <v>#DIV/0!</v>
      </c>
      <c r="E32" s="69">
        <f t="shared" si="1"/>
        <v>0</v>
      </c>
      <c r="F32" s="70">
        <v>0</v>
      </c>
      <c r="G32" s="70" t="e">
        <f t="shared" si="2"/>
        <v>#DIV/0!</v>
      </c>
      <c r="H32" s="70">
        <f t="shared" si="3"/>
        <v>0</v>
      </c>
      <c r="I32" s="30"/>
      <c r="J32" s="8"/>
    </row>
    <row r="33" spans="1:10" ht="90">
      <c r="A33" s="40" t="s">
        <v>37</v>
      </c>
      <c r="B33" s="72">
        <v>0</v>
      </c>
      <c r="C33" s="73">
        <v>89.3</v>
      </c>
      <c r="D33" s="69" t="e">
        <f t="shared" si="0"/>
        <v>#DIV/0!</v>
      </c>
      <c r="E33" s="69">
        <f t="shared" si="1"/>
        <v>89.3</v>
      </c>
      <c r="F33" s="70">
        <v>2188.3</v>
      </c>
      <c r="G33" s="70">
        <f t="shared" si="2"/>
        <v>4.0807933098752445</v>
      </c>
      <c r="H33" s="70">
        <f t="shared" si="3"/>
        <v>-2099</v>
      </c>
      <c r="I33" s="30"/>
      <c r="J33" s="7"/>
    </row>
    <row r="34" spans="1:10" ht="22.5">
      <c r="A34" s="24" t="s">
        <v>5</v>
      </c>
      <c r="B34" s="72"/>
      <c r="C34" s="73">
        <v>0</v>
      </c>
      <c r="D34" s="69" t="e">
        <f t="shared" si="0"/>
        <v>#DIV/0!</v>
      </c>
      <c r="E34" s="69">
        <f t="shared" si="1"/>
        <v>0</v>
      </c>
      <c r="F34" s="70"/>
      <c r="G34" s="70" t="e">
        <f t="shared" si="2"/>
        <v>#DIV/0!</v>
      </c>
      <c r="H34" s="70">
        <f t="shared" si="3"/>
        <v>0</v>
      </c>
      <c r="I34" s="31"/>
      <c r="J34" s="7"/>
    </row>
    <row r="35" spans="1:10" ht="22.5">
      <c r="A35" s="25" t="s">
        <v>14</v>
      </c>
      <c r="B35" s="73">
        <f>B36+B37</f>
        <v>0</v>
      </c>
      <c r="C35" s="73">
        <v>0</v>
      </c>
      <c r="D35" s="69" t="e">
        <f t="shared" si="0"/>
        <v>#DIV/0!</v>
      </c>
      <c r="E35" s="69">
        <f t="shared" si="1"/>
        <v>0</v>
      </c>
      <c r="F35" s="73">
        <f>F36+F37</f>
        <v>0</v>
      </c>
      <c r="G35" s="70" t="e">
        <f t="shared" si="2"/>
        <v>#DIV/0!</v>
      </c>
      <c r="H35" s="70">
        <f t="shared" si="3"/>
        <v>0</v>
      </c>
      <c r="I35" s="31"/>
      <c r="J35" s="7"/>
    </row>
    <row r="36" spans="1:10" ht="56.25">
      <c r="A36" s="42" t="s">
        <v>9</v>
      </c>
      <c r="B36" s="72"/>
      <c r="C36" s="73"/>
      <c r="D36" s="69" t="e">
        <f t="shared" si="0"/>
        <v>#DIV/0!</v>
      </c>
      <c r="E36" s="69">
        <f t="shared" si="1"/>
        <v>0</v>
      </c>
      <c r="F36" s="70"/>
      <c r="G36" s="70" t="e">
        <f t="shared" si="2"/>
        <v>#DIV/0!</v>
      </c>
      <c r="H36" s="70">
        <f t="shared" si="3"/>
        <v>0</v>
      </c>
      <c r="I36" s="31"/>
      <c r="J36" s="7"/>
    </row>
    <row r="37" spans="1:10" ht="12.75">
      <c r="A37" s="24" t="s">
        <v>6</v>
      </c>
      <c r="B37" s="72"/>
      <c r="C37" s="73">
        <v>0</v>
      </c>
      <c r="D37" s="69" t="e">
        <f t="shared" si="0"/>
        <v>#DIV/0!</v>
      </c>
      <c r="E37" s="69">
        <f t="shared" si="1"/>
        <v>0</v>
      </c>
      <c r="F37" s="70">
        <v>0</v>
      </c>
      <c r="G37" s="70" t="e">
        <f t="shared" si="2"/>
        <v>#DIV/0!</v>
      </c>
      <c r="H37" s="70">
        <f t="shared" si="3"/>
        <v>0</v>
      </c>
      <c r="I37" s="31"/>
      <c r="J37" s="7"/>
    </row>
    <row r="38" spans="1:10" ht="36.75" customHeight="1">
      <c r="A38" s="24" t="s">
        <v>54</v>
      </c>
      <c r="B38" s="72"/>
      <c r="C38" s="73">
        <v>0</v>
      </c>
      <c r="D38" s="69" t="e">
        <f t="shared" si="0"/>
        <v>#DIV/0!</v>
      </c>
      <c r="E38" s="69">
        <f t="shared" si="1"/>
        <v>0</v>
      </c>
      <c r="F38" s="70"/>
      <c r="G38" s="70"/>
      <c r="H38" s="70"/>
      <c r="I38" s="31"/>
      <c r="J38" s="7"/>
    </row>
    <row r="39" spans="1:10" ht="57" customHeight="1">
      <c r="A39" s="24" t="s">
        <v>55</v>
      </c>
      <c r="B39" s="72"/>
      <c r="C39" s="73">
        <v>0</v>
      </c>
      <c r="D39" s="69" t="e">
        <f t="shared" si="0"/>
        <v>#DIV/0!</v>
      </c>
      <c r="E39" s="69">
        <f t="shared" si="1"/>
        <v>0</v>
      </c>
      <c r="F39" s="70">
        <v>0</v>
      </c>
      <c r="G39" s="70"/>
      <c r="H39" s="70"/>
      <c r="I39" s="31"/>
      <c r="J39" s="7"/>
    </row>
    <row r="40" spans="1:10" ht="48" customHeight="1">
      <c r="A40" s="24" t="s">
        <v>56</v>
      </c>
      <c r="B40" s="72"/>
      <c r="C40" s="73"/>
      <c r="D40" s="69"/>
      <c r="E40" s="69"/>
      <c r="F40" s="70"/>
      <c r="G40" s="70"/>
      <c r="H40" s="70"/>
      <c r="I40" s="31"/>
      <c r="J40" s="7"/>
    </row>
    <row r="41" spans="1:10" ht="36.75" customHeight="1">
      <c r="A41" s="24" t="s">
        <v>57</v>
      </c>
      <c r="B41" s="72">
        <v>0</v>
      </c>
      <c r="C41" s="73">
        <v>0</v>
      </c>
      <c r="D41" s="69"/>
      <c r="E41" s="69">
        <v>56.5</v>
      </c>
      <c r="F41" s="70"/>
      <c r="G41" s="70" t="e">
        <f t="shared" si="2"/>
        <v>#DIV/0!</v>
      </c>
      <c r="H41" s="70">
        <f t="shared" si="3"/>
        <v>0</v>
      </c>
      <c r="I41" s="31"/>
      <c r="J41" s="7"/>
    </row>
    <row r="42" spans="1:10" ht="45" customHeight="1">
      <c r="A42" s="43" t="s">
        <v>38</v>
      </c>
      <c r="B42" s="72"/>
      <c r="C42" s="73">
        <f>C44</f>
        <v>0</v>
      </c>
      <c r="D42" s="69" t="e">
        <f t="shared" si="0"/>
        <v>#DIV/0!</v>
      </c>
      <c r="E42" s="69">
        <f t="shared" si="1"/>
        <v>0</v>
      </c>
      <c r="F42" s="73">
        <f>F44</f>
        <v>0</v>
      </c>
      <c r="G42" s="70" t="e">
        <f t="shared" si="2"/>
        <v>#DIV/0!</v>
      </c>
      <c r="H42" s="70">
        <f t="shared" si="3"/>
        <v>0</v>
      </c>
      <c r="I42" s="44"/>
      <c r="J42" s="7"/>
    </row>
    <row r="43" spans="1:10" ht="12.75" customHeight="1">
      <c r="A43" s="43" t="s">
        <v>60</v>
      </c>
      <c r="B43" s="72"/>
      <c r="C43" s="73"/>
      <c r="D43" s="69"/>
      <c r="E43" s="69"/>
      <c r="F43" s="70"/>
      <c r="G43" s="70" t="e">
        <f t="shared" si="2"/>
        <v>#DIV/0!</v>
      </c>
      <c r="H43" s="70">
        <f t="shared" si="3"/>
        <v>0</v>
      </c>
      <c r="I43" s="44"/>
      <c r="J43" s="7"/>
    </row>
    <row r="44" spans="1:10" ht="12.75" customHeight="1">
      <c r="A44" s="45" t="s">
        <v>39</v>
      </c>
      <c r="B44" s="72"/>
      <c r="C44" s="73"/>
      <c r="D44" s="69" t="e">
        <f t="shared" si="0"/>
        <v>#DIV/0!</v>
      </c>
      <c r="E44" s="69">
        <f t="shared" si="1"/>
        <v>0</v>
      </c>
      <c r="F44" s="70"/>
      <c r="G44" s="70" t="e">
        <f t="shared" si="2"/>
        <v>#DIV/0!</v>
      </c>
      <c r="H44" s="70">
        <f t="shared" si="3"/>
        <v>0</v>
      </c>
      <c r="I44" s="44"/>
      <c r="J44" s="7"/>
    </row>
    <row r="45" spans="1:10" ht="12.75" customHeight="1">
      <c r="A45" t="s">
        <v>61</v>
      </c>
      <c r="B45" t="s">
        <v>62</v>
      </c>
      <c r="J45" s="7"/>
    </row>
    <row r="46" spans="1:10" ht="12.75">
      <c r="A46" s="52" t="s">
        <v>63</v>
      </c>
      <c r="B46" s="52"/>
      <c r="C46" s="52"/>
      <c r="D46" s="52"/>
      <c r="E46" s="52"/>
      <c r="F46" s="33"/>
      <c r="G46" s="33"/>
      <c r="H46" s="33"/>
      <c r="J46" s="7"/>
    </row>
    <row r="47" spans="9:10" ht="12.75">
      <c r="I47" s="46"/>
      <c r="J47" s="7"/>
    </row>
    <row r="48" spans="9:10" ht="12.75">
      <c r="I48" s="47"/>
      <c r="J48" s="7"/>
    </row>
    <row r="49" spans="4:10" ht="12.75">
      <c r="D49" s="47"/>
      <c r="E49" s="47"/>
      <c r="F49" s="34"/>
      <c r="G49" s="34"/>
      <c r="H49" s="34"/>
      <c r="I49" s="47"/>
      <c r="J49" s="7"/>
    </row>
    <row r="50" spans="1:10" ht="45.75" customHeight="1">
      <c r="A50" s="48"/>
      <c r="B50" s="49"/>
      <c r="C50" s="49"/>
      <c r="D50" s="49"/>
      <c r="E50" s="49"/>
      <c r="F50" s="35"/>
      <c r="G50" s="35"/>
      <c r="H50" s="35"/>
      <c r="I50" s="49"/>
      <c r="J50" s="7"/>
    </row>
    <row r="51" spans="2:10" ht="48.75" customHeight="1">
      <c r="B51" s="47"/>
      <c r="C51" s="47"/>
      <c r="D51" s="47"/>
      <c r="E51" s="47"/>
      <c r="F51" s="34"/>
      <c r="G51" s="34"/>
      <c r="H51" s="34"/>
      <c r="I51" s="47"/>
      <c r="J51" s="7"/>
    </row>
    <row r="52" ht="12.75" customHeight="1">
      <c r="J52" s="7"/>
    </row>
    <row r="53" ht="12.75">
      <c r="J53" s="7"/>
    </row>
    <row r="54" ht="12.75">
      <c r="J54" s="7"/>
    </row>
    <row r="55" ht="12.75">
      <c r="J55" s="7"/>
    </row>
    <row r="56" ht="24.75" customHeight="1">
      <c r="J56" s="7"/>
    </row>
    <row r="57" ht="13.5" customHeight="1">
      <c r="J57" s="7"/>
    </row>
    <row r="58" ht="13.5" customHeight="1">
      <c r="J58" s="7"/>
    </row>
    <row r="59" ht="13.5" customHeight="1">
      <c r="J59" s="7"/>
    </row>
    <row r="60" ht="12.75">
      <c r="J60" s="7"/>
    </row>
    <row r="61" ht="12.75">
      <c r="J61" s="7"/>
    </row>
    <row r="62" ht="12.75">
      <c r="J62" s="7"/>
    </row>
  </sheetData>
  <sheetProtection/>
  <mergeCells count="12">
    <mergeCell ref="C6:C8"/>
    <mergeCell ref="G7:H7"/>
    <mergeCell ref="A46:E46"/>
    <mergeCell ref="A2:I2"/>
    <mergeCell ref="A3:I3"/>
    <mergeCell ref="A5:A8"/>
    <mergeCell ref="B5:C5"/>
    <mergeCell ref="D5:D8"/>
    <mergeCell ref="E5:E8"/>
    <mergeCell ref="F5:F7"/>
    <mergeCell ref="I5:I8"/>
    <mergeCell ref="B6:B8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I16384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2" customWidth="1"/>
    <col min="7" max="7" width="10.75390625" style="32" customWidth="1"/>
    <col min="8" max="8" width="11.875" style="32" customWidth="1"/>
    <col min="9" max="9" width="53.00390625" style="0" customWidth="1"/>
    <col min="10" max="10" width="9.75390625" style="1" customWidth="1"/>
    <col min="11" max="16384" width="9.125" style="1" customWidth="1"/>
  </cols>
  <sheetData>
    <row r="1" spans="1:9" ht="12.75">
      <c r="A1" s="9"/>
      <c r="B1" s="9"/>
      <c r="C1" s="9"/>
      <c r="E1" s="10"/>
      <c r="F1" s="11"/>
      <c r="G1" s="11"/>
      <c r="H1" s="11"/>
      <c r="I1" s="10" t="s">
        <v>20</v>
      </c>
    </row>
    <row r="2" spans="1:9" ht="15.75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1" t="s">
        <v>69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12"/>
      <c r="B4" s="12"/>
      <c r="C4" s="12"/>
      <c r="D4" s="13"/>
      <c r="E4" s="10"/>
      <c r="F4" s="11"/>
      <c r="G4" s="11"/>
      <c r="H4" s="11"/>
      <c r="I4" s="10" t="s">
        <v>22</v>
      </c>
    </row>
    <row r="5" spans="1:9" ht="12.75" customHeight="1">
      <c r="A5" s="54" t="s">
        <v>23</v>
      </c>
      <c r="B5" s="57" t="s">
        <v>70</v>
      </c>
      <c r="C5" s="58"/>
      <c r="D5" s="59" t="s">
        <v>71</v>
      </c>
      <c r="E5" s="62" t="s">
        <v>72</v>
      </c>
      <c r="F5" s="54" t="s">
        <v>46</v>
      </c>
      <c r="G5" s="4" t="s">
        <v>13</v>
      </c>
      <c r="H5" s="4" t="s">
        <v>10</v>
      </c>
      <c r="I5" s="65" t="s">
        <v>24</v>
      </c>
    </row>
    <row r="6" spans="1:9" ht="11.25" customHeight="1">
      <c r="A6" s="55"/>
      <c r="B6" s="62" t="s">
        <v>25</v>
      </c>
      <c r="C6" s="62" t="s">
        <v>26</v>
      </c>
      <c r="D6" s="60"/>
      <c r="E6" s="63"/>
      <c r="F6" s="55"/>
      <c r="G6" s="5" t="s">
        <v>12</v>
      </c>
      <c r="H6" s="5" t="s">
        <v>11</v>
      </c>
      <c r="I6" s="65"/>
    </row>
    <row r="7" spans="1:9" ht="12.75" customHeight="1">
      <c r="A7" s="55"/>
      <c r="B7" s="63"/>
      <c r="C7" s="63"/>
      <c r="D7" s="60"/>
      <c r="E7" s="63"/>
      <c r="F7" s="55"/>
      <c r="G7" s="66" t="s">
        <v>19</v>
      </c>
      <c r="H7" s="67"/>
      <c r="I7" s="65"/>
    </row>
    <row r="8" spans="1:9" ht="12.75" customHeight="1">
      <c r="A8" s="56"/>
      <c r="B8" s="64"/>
      <c r="C8" s="64"/>
      <c r="D8" s="61"/>
      <c r="E8" s="64"/>
      <c r="F8" s="14"/>
      <c r="G8" s="14"/>
      <c r="H8" s="14"/>
      <c r="I8" s="65"/>
    </row>
    <row r="9" spans="1:10" s="2" customFormat="1" ht="15.75">
      <c r="A9" s="15" t="s">
        <v>27</v>
      </c>
      <c r="B9" s="16">
        <f>B10+B22</f>
        <v>19297.6</v>
      </c>
      <c r="C9" s="16">
        <f>C10+C22</f>
        <v>22683.3</v>
      </c>
      <c r="D9" s="17">
        <f aca="true" t="shared" si="0" ref="D9:D45">C9/B9*100</f>
        <v>117.54466876710057</v>
      </c>
      <c r="E9" s="17">
        <f aca="true" t="shared" si="1" ref="E9:E45">C9-B9</f>
        <v>3385.7000000000007</v>
      </c>
      <c r="F9" s="16">
        <f>F10+F22</f>
        <v>18908.2</v>
      </c>
      <c r="G9" s="18">
        <f>C9/F9*100</f>
        <v>119.96541183190361</v>
      </c>
      <c r="H9" s="18">
        <f>C9-F9</f>
        <v>3775.0999999999985</v>
      </c>
      <c r="I9" s="19" t="s">
        <v>47</v>
      </c>
      <c r="J9" s="6"/>
    </row>
    <row r="10" spans="1:10" s="2" customFormat="1" ht="15.75">
      <c r="A10" s="20" t="s">
        <v>28</v>
      </c>
      <c r="B10" s="21">
        <f>B11+B12+B13+B14+B15+B18+B19+B21</f>
        <v>18353.3</v>
      </c>
      <c r="C10" s="21">
        <f>C11+C12+C13+C14+C16+C17+C18+C20</f>
        <v>21591.6</v>
      </c>
      <c r="D10" s="22">
        <f t="shared" si="0"/>
        <v>117.64423836585244</v>
      </c>
      <c r="E10" s="22">
        <f t="shared" si="1"/>
        <v>3238.2999999999993</v>
      </c>
      <c r="F10" s="21">
        <f>F11+F12+F13+F14+F15+F18</f>
        <v>17709.4</v>
      </c>
      <c r="G10" s="18">
        <f aca="true" t="shared" si="2" ref="G10:G45">C10/F10*100</f>
        <v>121.92169130518253</v>
      </c>
      <c r="H10" s="18">
        <f aca="true" t="shared" si="3" ref="H10:H45">C10-F10</f>
        <v>3882.199999999997</v>
      </c>
      <c r="I10" s="19"/>
      <c r="J10" s="6"/>
    </row>
    <row r="11" spans="1:10" ht="22.5">
      <c r="A11" s="23" t="s">
        <v>0</v>
      </c>
      <c r="B11" s="68">
        <v>7700</v>
      </c>
      <c r="C11" s="68">
        <v>8013.2</v>
      </c>
      <c r="D11" s="69">
        <f t="shared" si="0"/>
        <v>104.06753246753246</v>
      </c>
      <c r="E11" s="69">
        <f t="shared" si="1"/>
        <v>313.1999999999998</v>
      </c>
      <c r="F11" s="70">
        <v>6983.9</v>
      </c>
      <c r="G11" s="70">
        <f t="shared" si="2"/>
        <v>114.73818353641948</v>
      </c>
      <c r="H11" s="70">
        <f t="shared" si="3"/>
        <v>1029.3000000000002</v>
      </c>
      <c r="I11" s="19" t="s">
        <v>73</v>
      </c>
      <c r="J11" s="7"/>
    </row>
    <row r="12" spans="1:10" ht="22.5">
      <c r="A12" s="24" t="s">
        <v>7</v>
      </c>
      <c r="B12" s="68">
        <v>1107.4</v>
      </c>
      <c r="C12" s="68">
        <v>1592.6</v>
      </c>
      <c r="D12" s="69">
        <f t="shared" si="0"/>
        <v>143.81433989525013</v>
      </c>
      <c r="E12" s="69">
        <f t="shared" si="1"/>
        <v>485.1999999999998</v>
      </c>
      <c r="F12" s="70">
        <v>1720.7</v>
      </c>
      <c r="G12" s="70">
        <f t="shared" si="2"/>
        <v>92.55535537862497</v>
      </c>
      <c r="H12" s="70">
        <f t="shared" si="3"/>
        <v>-128.10000000000014</v>
      </c>
      <c r="I12" s="19" t="s">
        <v>49</v>
      </c>
      <c r="J12" s="7"/>
    </row>
    <row r="13" spans="1:10" ht="22.5">
      <c r="A13" s="25" t="s">
        <v>1</v>
      </c>
      <c r="B13" s="71">
        <v>1143.6</v>
      </c>
      <c r="C13" s="71">
        <v>2834.8</v>
      </c>
      <c r="D13" s="69">
        <f t="shared" si="0"/>
        <v>247.88387548093743</v>
      </c>
      <c r="E13" s="69">
        <f t="shared" si="1"/>
        <v>1691.2000000000003</v>
      </c>
      <c r="F13" s="70">
        <v>1075.1</v>
      </c>
      <c r="G13" s="70">
        <f t="shared" si="2"/>
        <v>263.67779741419406</v>
      </c>
      <c r="H13" s="70">
        <f t="shared" si="3"/>
        <v>1759.7000000000003</v>
      </c>
      <c r="I13" s="19" t="s">
        <v>50</v>
      </c>
      <c r="J13" s="7"/>
    </row>
    <row r="14" spans="1:10" ht="12.75">
      <c r="A14" s="23" t="s">
        <v>2</v>
      </c>
      <c r="B14" s="68">
        <v>200</v>
      </c>
      <c r="C14" s="68">
        <v>297.2</v>
      </c>
      <c r="D14" s="69">
        <f t="shared" si="0"/>
        <v>148.6</v>
      </c>
      <c r="E14" s="69">
        <f t="shared" si="1"/>
        <v>97.19999999999999</v>
      </c>
      <c r="F14" s="70">
        <v>765.4</v>
      </c>
      <c r="G14" s="70">
        <f t="shared" si="2"/>
        <v>38.82937026391429</v>
      </c>
      <c r="H14" s="70">
        <f t="shared" si="3"/>
        <v>-468.2</v>
      </c>
      <c r="I14" s="19" t="s">
        <v>68</v>
      </c>
      <c r="J14" s="7"/>
    </row>
    <row r="15" spans="1:10" ht="12.75">
      <c r="A15" s="23"/>
      <c r="B15" s="68"/>
      <c r="C15" s="68"/>
      <c r="D15" s="69"/>
      <c r="E15" s="69"/>
      <c r="F15" s="68"/>
      <c r="G15" s="70"/>
      <c r="H15" s="70"/>
      <c r="I15" s="19"/>
      <c r="J15" s="7"/>
    </row>
    <row r="16" spans="1:10" ht="12.75">
      <c r="A16" s="26" t="s">
        <v>40</v>
      </c>
      <c r="B16" s="68"/>
      <c r="C16" s="68"/>
      <c r="D16" s="69"/>
      <c r="E16" s="69"/>
      <c r="F16" s="70"/>
      <c r="G16" s="70"/>
      <c r="H16" s="70"/>
      <c r="I16" s="19"/>
      <c r="J16" s="7"/>
    </row>
    <row r="17" spans="1:10" ht="12.75">
      <c r="A17" s="26" t="s">
        <v>41</v>
      </c>
      <c r="B17" s="68"/>
      <c r="C17" s="68"/>
      <c r="D17" s="69"/>
      <c r="E17" s="69"/>
      <c r="F17" s="70"/>
      <c r="G17" s="70"/>
      <c r="H17" s="70"/>
      <c r="I17" s="19"/>
      <c r="J17" s="7"/>
    </row>
    <row r="18" spans="1:10" ht="12.75">
      <c r="A18" s="23" t="s">
        <v>3</v>
      </c>
      <c r="B18" s="68">
        <v>8202.3</v>
      </c>
      <c r="C18" s="68">
        <v>8853.8</v>
      </c>
      <c r="D18" s="69">
        <f>C18/B18*100</f>
        <v>107.94289406629846</v>
      </c>
      <c r="E18" s="69">
        <f>C18-B18</f>
        <v>651.5</v>
      </c>
      <c r="F18" s="70">
        <v>7164.3</v>
      </c>
      <c r="G18" s="70">
        <f t="shared" si="2"/>
        <v>123.58220621693674</v>
      </c>
      <c r="H18" s="70">
        <f t="shared" si="3"/>
        <v>1689.499999999999</v>
      </c>
      <c r="I18" s="19" t="s">
        <v>74</v>
      </c>
      <c r="J18" s="7"/>
    </row>
    <row r="19" spans="1:10" ht="12.75">
      <c r="A19" s="26" t="s">
        <v>8</v>
      </c>
      <c r="B19" s="68"/>
      <c r="C19" s="68"/>
      <c r="D19" s="69"/>
      <c r="E19" s="69"/>
      <c r="F19" s="70"/>
      <c r="G19" s="70"/>
      <c r="H19" s="70"/>
      <c r="I19" s="19"/>
      <c r="J19" s="7"/>
    </row>
    <row r="20" spans="1:10" ht="12.75">
      <c r="A20" s="26" t="s">
        <v>51</v>
      </c>
      <c r="B20" s="68"/>
      <c r="C20" s="68"/>
      <c r="D20" s="69"/>
      <c r="E20" s="69"/>
      <c r="F20" s="70"/>
      <c r="G20" s="70"/>
      <c r="H20" s="70"/>
      <c r="I20" s="19"/>
      <c r="J20" s="7"/>
    </row>
    <row r="21" spans="1:10" ht="22.5">
      <c r="A21" s="25" t="s">
        <v>30</v>
      </c>
      <c r="B21" s="68"/>
      <c r="C21" s="68"/>
      <c r="D21" s="69"/>
      <c r="E21" s="69"/>
      <c r="F21" s="70"/>
      <c r="G21" s="70"/>
      <c r="H21" s="70"/>
      <c r="I21" s="19"/>
      <c r="J21" s="7"/>
    </row>
    <row r="22" spans="1:10" ht="15.75">
      <c r="A22" s="27" t="s">
        <v>31</v>
      </c>
      <c r="B22" s="28">
        <f>B24+B25+B26+B27+B28+B29+B31+B32+B33+B34+B35+B36+B37+B38+B39+B40++B41+B42+B43+B45+B44</f>
        <v>944.3</v>
      </c>
      <c r="C22" s="28">
        <f>C24+C25+C25+C26+C27+C28+C30+C32+C33+C37+C38+C39+C40+C41+C43+C45+C44</f>
        <v>1091.7</v>
      </c>
      <c r="D22" s="22">
        <f t="shared" si="0"/>
        <v>115.60944615058774</v>
      </c>
      <c r="E22" s="22">
        <f t="shared" si="1"/>
        <v>147.4000000000001</v>
      </c>
      <c r="F22" s="28">
        <f>F24+F25+F26+F27+F28+F32+F33+F36+F37+F38+F39+F40+F41+F42+F43+F45</f>
        <v>1198.8</v>
      </c>
      <c r="G22" s="18">
        <f t="shared" si="2"/>
        <v>91.06606606606607</v>
      </c>
      <c r="H22" s="18">
        <f t="shared" si="3"/>
        <v>-107.09999999999991</v>
      </c>
      <c r="I22" s="19"/>
      <c r="J22" s="7"/>
    </row>
    <row r="23" spans="1:10" ht="56.25">
      <c r="A23" s="36" t="s">
        <v>32</v>
      </c>
      <c r="B23" s="72">
        <f>B24+B25+B26+B33+B42</f>
        <v>885.4</v>
      </c>
      <c r="C23" s="73">
        <f>C24+C25+C26+C27+C28+C29+C30+C31+C33+C34+C35+C36+C37+C41+C42+C43</f>
        <v>1123.9</v>
      </c>
      <c r="D23" s="69">
        <f t="shared" si="0"/>
        <v>126.93697763722614</v>
      </c>
      <c r="E23" s="69">
        <f t="shared" si="1"/>
        <v>238.5000000000001</v>
      </c>
      <c r="F23" s="73">
        <f>F24+F25+F26+F27+F28</f>
        <v>787.3</v>
      </c>
      <c r="G23" s="70">
        <f t="shared" si="2"/>
        <v>142.7537152292646</v>
      </c>
      <c r="H23" s="70">
        <f t="shared" si="3"/>
        <v>336.60000000000014</v>
      </c>
      <c r="I23" s="29"/>
      <c r="J23" s="7"/>
    </row>
    <row r="24" spans="1:10" ht="67.5">
      <c r="A24" s="37" t="s">
        <v>15</v>
      </c>
      <c r="B24" s="72">
        <v>841.4</v>
      </c>
      <c r="C24" s="73">
        <v>805.9</v>
      </c>
      <c r="D24" s="69">
        <f t="shared" si="0"/>
        <v>95.78084145471833</v>
      </c>
      <c r="E24" s="69">
        <f t="shared" si="1"/>
        <v>-35.5</v>
      </c>
      <c r="F24" s="70">
        <v>745.9</v>
      </c>
      <c r="G24" s="70">
        <f t="shared" si="2"/>
        <v>108.04397372301918</v>
      </c>
      <c r="H24" s="70">
        <f t="shared" si="3"/>
        <v>60</v>
      </c>
      <c r="I24" s="30" t="s">
        <v>52</v>
      </c>
      <c r="J24" s="7"/>
    </row>
    <row r="25" spans="1:10" ht="123.75">
      <c r="A25" s="38" t="s">
        <v>33</v>
      </c>
      <c r="B25" s="72">
        <v>0</v>
      </c>
      <c r="C25" s="73">
        <v>0</v>
      </c>
      <c r="D25" s="69" t="e">
        <f t="shared" si="0"/>
        <v>#DIV/0!</v>
      </c>
      <c r="E25" s="69">
        <f t="shared" si="1"/>
        <v>0</v>
      </c>
      <c r="F25" s="70">
        <v>0</v>
      </c>
      <c r="G25" s="70" t="e">
        <f t="shared" si="2"/>
        <v>#DIV/0!</v>
      </c>
      <c r="H25" s="70">
        <f t="shared" si="3"/>
        <v>0</v>
      </c>
      <c r="I25" s="30"/>
      <c r="J25" s="7"/>
    </row>
    <row r="26" spans="1:10" ht="78.75">
      <c r="A26" s="39" t="s">
        <v>16</v>
      </c>
      <c r="B26" s="72">
        <v>44</v>
      </c>
      <c r="C26" s="73">
        <v>44.1</v>
      </c>
      <c r="D26" s="69">
        <f t="shared" si="0"/>
        <v>100.22727272727272</v>
      </c>
      <c r="E26" s="69">
        <f t="shared" si="1"/>
        <v>0.10000000000000142</v>
      </c>
      <c r="F26" s="70">
        <v>41.4</v>
      </c>
      <c r="G26" s="70">
        <f t="shared" si="2"/>
        <v>106.5217391304348</v>
      </c>
      <c r="H26" s="70">
        <f t="shared" si="3"/>
        <v>2.700000000000003</v>
      </c>
      <c r="I26" s="30"/>
      <c r="J26" s="7"/>
    </row>
    <row r="27" spans="1:10" ht="56.25">
      <c r="A27" s="40" t="s">
        <v>4</v>
      </c>
      <c r="B27" s="72"/>
      <c r="C27" s="73"/>
      <c r="D27" s="69" t="e">
        <f t="shared" si="0"/>
        <v>#DIV/0!</v>
      </c>
      <c r="E27" s="69">
        <f t="shared" si="1"/>
        <v>0</v>
      </c>
      <c r="F27" s="70"/>
      <c r="G27" s="70" t="e">
        <f t="shared" si="2"/>
        <v>#DIV/0!</v>
      </c>
      <c r="H27" s="70">
        <f t="shared" si="3"/>
        <v>0</v>
      </c>
      <c r="I27" s="30"/>
      <c r="J27" s="7"/>
    </row>
    <row r="28" spans="1:10" ht="90">
      <c r="A28" s="40" t="s">
        <v>17</v>
      </c>
      <c r="B28" s="72"/>
      <c r="C28" s="73"/>
      <c r="D28" s="69" t="e">
        <f t="shared" si="0"/>
        <v>#DIV/0!</v>
      </c>
      <c r="E28" s="69">
        <f t="shared" si="1"/>
        <v>0</v>
      </c>
      <c r="F28" s="70"/>
      <c r="G28" s="70" t="e">
        <f t="shared" si="2"/>
        <v>#DIV/0!</v>
      </c>
      <c r="H28" s="70">
        <f t="shared" si="3"/>
        <v>0</v>
      </c>
      <c r="I28" s="30"/>
      <c r="J28" s="7"/>
    </row>
    <row r="29" spans="1:10" ht="33.75">
      <c r="A29" s="24" t="s">
        <v>34</v>
      </c>
      <c r="B29" s="72">
        <f>B30</f>
        <v>0</v>
      </c>
      <c r="C29" s="73">
        <f>C30</f>
        <v>0</v>
      </c>
      <c r="D29" s="69" t="e">
        <f t="shared" si="0"/>
        <v>#DIV/0!</v>
      </c>
      <c r="E29" s="69">
        <f t="shared" si="1"/>
        <v>0</v>
      </c>
      <c r="F29" s="73">
        <f>F30</f>
        <v>0</v>
      </c>
      <c r="G29" s="70" t="e">
        <f t="shared" si="2"/>
        <v>#DIV/0!</v>
      </c>
      <c r="H29" s="70">
        <f t="shared" si="3"/>
        <v>0</v>
      </c>
      <c r="I29" s="30"/>
      <c r="J29" s="7"/>
    </row>
    <row r="30" spans="1:10" ht="22.5">
      <c r="A30" s="24" t="s">
        <v>35</v>
      </c>
      <c r="B30" s="72"/>
      <c r="C30" s="73"/>
      <c r="D30" s="69" t="e">
        <f t="shared" si="0"/>
        <v>#DIV/0!</v>
      </c>
      <c r="E30" s="69">
        <f t="shared" si="1"/>
        <v>0</v>
      </c>
      <c r="F30" s="70"/>
      <c r="G30" s="70" t="e">
        <f t="shared" si="2"/>
        <v>#DIV/0!</v>
      </c>
      <c r="H30" s="70">
        <f t="shared" si="3"/>
        <v>0</v>
      </c>
      <c r="I30" s="30"/>
      <c r="J30" s="7"/>
    </row>
    <row r="31" spans="1:10" ht="33.75">
      <c r="A31" s="41" t="s">
        <v>36</v>
      </c>
      <c r="B31" s="73">
        <f>B32+B33</f>
        <v>0</v>
      </c>
      <c r="C31" s="73">
        <f>C32+C33</f>
        <v>133.6</v>
      </c>
      <c r="D31" s="69" t="e">
        <f t="shared" si="0"/>
        <v>#DIV/0!</v>
      </c>
      <c r="E31" s="69">
        <f t="shared" si="1"/>
        <v>133.6</v>
      </c>
      <c r="F31" s="73">
        <v>411.5</v>
      </c>
      <c r="G31" s="70">
        <f t="shared" si="2"/>
        <v>32.46658566221142</v>
      </c>
      <c r="H31" s="70">
        <f t="shared" si="3"/>
        <v>-277.9</v>
      </c>
      <c r="I31" s="30"/>
      <c r="J31" s="7"/>
    </row>
    <row r="32" spans="1:10" s="3" customFormat="1" ht="90">
      <c r="A32" s="41" t="s">
        <v>18</v>
      </c>
      <c r="B32" s="72">
        <v>0</v>
      </c>
      <c r="C32" s="73">
        <v>0</v>
      </c>
      <c r="D32" s="69" t="e">
        <f t="shared" si="0"/>
        <v>#DIV/0!</v>
      </c>
      <c r="E32" s="69">
        <f t="shared" si="1"/>
        <v>0</v>
      </c>
      <c r="F32" s="70">
        <v>0</v>
      </c>
      <c r="G32" s="70" t="e">
        <f t="shared" si="2"/>
        <v>#DIV/0!</v>
      </c>
      <c r="H32" s="70">
        <f t="shared" si="3"/>
        <v>0</v>
      </c>
      <c r="I32" s="30"/>
      <c r="J32" s="8"/>
    </row>
    <row r="33" spans="1:10" ht="90">
      <c r="A33" s="40" t="s">
        <v>37</v>
      </c>
      <c r="B33" s="72">
        <v>0</v>
      </c>
      <c r="C33" s="73">
        <v>133.6</v>
      </c>
      <c r="D33" s="69" t="e">
        <f t="shared" si="0"/>
        <v>#DIV/0!</v>
      </c>
      <c r="E33" s="69">
        <f t="shared" si="1"/>
        <v>133.6</v>
      </c>
      <c r="F33" s="70">
        <v>411.5</v>
      </c>
      <c r="G33" s="70">
        <f t="shared" si="2"/>
        <v>32.46658566221142</v>
      </c>
      <c r="H33" s="70">
        <f t="shared" si="3"/>
        <v>-277.9</v>
      </c>
      <c r="I33" s="30" t="s">
        <v>53</v>
      </c>
      <c r="J33" s="7"/>
    </row>
    <row r="34" spans="1:10" ht="22.5">
      <c r="A34" s="24" t="s">
        <v>5</v>
      </c>
      <c r="B34" s="72"/>
      <c r="C34" s="73">
        <v>0</v>
      </c>
      <c r="D34" s="69" t="e">
        <f t="shared" si="0"/>
        <v>#DIV/0!</v>
      </c>
      <c r="E34" s="69">
        <f t="shared" si="1"/>
        <v>0</v>
      </c>
      <c r="F34" s="70"/>
      <c r="G34" s="70" t="e">
        <f t="shared" si="2"/>
        <v>#DIV/0!</v>
      </c>
      <c r="H34" s="70">
        <f t="shared" si="3"/>
        <v>0</v>
      </c>
      <c r="I34" s="31"/>
      <c r="J34" s="7"/>
    </row>
    <row r="35" spans="1:10" ht="22.5">
      <c r="A35" s="25" t="s">
        <v>14</v>
      </c>
      <c r="B35" s="73">
        <f>B36+B37</f>
        <v>0</v>
      </c>
      <c r="C35" s="73">
        <v>0</v>
      </c>
      <c r="D35" s="69" t="e">
        <f t="shared" si="0"/>
        <v>#DIV/0!</v>
      </c>
      <c r="E35" s="69">
        <f t="shared" si="1"/>
        <v>0</v>
      </c>
      <c r="F35" s="73">
        <f>F36+F37</f>
        <v>0</v>
      </c>
      <c r="G35" s="70" t="e">
        <f t="shared" si="2"/>
        <v>#DIV/0!</v>
      </c>
      <c r="H35" s="70">
        <f t="shared" si="3"/>
        <v>0</v>
      </c>
      <c r="I35" s="31"/>
      <c r="J35" s="7"/>
    </row>
    <row r="36" spans="1:10" ht="56.25">
      <c r="A36" s="42" t="s">
        <v>9</v>
      </c>
      <c r="B36" s="72"/>
      <c r="C36" s="73"/>
      <c r="D36" s="69" t="e">
        <f t="shared" si="0"/>
        <v>#DIV/0!</v>
      </c>
      <c r="E36" s="69">
        <f t="shared" si="1"/>
        <v>0</v>
      </c>
      <c r="F36" s="70"/>
      <c r="G36" s="70" t="e">
        <f t="shared" si="2"/>
        <v>#DIV/0!</v>
      </c>
      <c r="H36" s="70">
        <f t="shared" si="3"/>
        <v>0</v>
      </c>
      <c r="I36" s="31"/>
      <c r="J36" s="7"/>
    </row>
    <row r="37" spans="1:10" ht="12.75">
      <c r="A37" s="24" t="s">
        <v>6</v>
      </c>
      <c r="B37" s="72"/>
      <c r="C37" s="73">
        <v>0</v>
      </c>
      <c r="D37" s="69" t="e">
        <f t="shared" si="0"/>
        <v>#DIV/0!</v>
      </c>
      <c r="E37" s="69">
        <f t="shared" si="1"/>
        <v>0</v>
      </c>
      <c r="F37" s="70">
        <v>0</v>
      </c>
      <c r="G37" s="70" t="e">
        <f t="shared" si="2"/>
        <v>#DIV/0!</v>
      </c>
      <c r="H37" s="70">
        <f t="shared" si="3"/>
        <v>0</v>
      </c>
      <c r="I37" s="31"/>
      <c r="J37" s="7"/>
    </row>
    <row r="38" spans="1:10" ht="36.75" customHeight="1">
      <c r="A38" s="24" t="s">
        <v>54</v>
      </c>
      <c r="B38" s="72">
        <v>0</v>
      </c>
      <c r="C38" s="73">
        <v>12.5</v>
      </c>
      <c r="D38" s="69" t="e">
        <f t="shared" si="0"/>
        <v>#DIV/0!</v>
      </c>
      <c r="E38" s="69">
        <f t="shared" si="1"/>
        <v>12.5</v>
      </c>
      <c r="F38" s="70"/>
      <c r="G38" s="70"/>
      <c r="H38" s="70"/>
      <c r="I38" s="31"/>
      <c r="J38" s="7"/>
    </row>
    <row r="39" spans="1:10" ht="57" customHeight="1">
      <c r="A39" s="24" t="s">
        <v>55</v>
      </c>
      <c r="B39" s="72"/>
      <c r="C39" s="73">
        <v>0</v>
      </c>
      <c r="D39" s="69" t="e">
        <f t="shared" si="0"/>
        <v>#DIV/0!</v>
      </c>
      <c r="E39" s="69">
        <f t="shared" si="1"/>
        <v>0</v>
      </c>
      <c r="F39" s="70">
        <v>0</v>
      </c>
      <c r="G39" s="70"/>
      <c r="H39" s="70"/>
      <c r="I39" s="31"/>
      <c r="J39" s="7"/>
    </row>
    <row r="40" spans="1:10" ht="48" customHeight="1">
      <c r="A40" s="24" t="s">
        <v>56</v>
      </c>
      <c r="B40" s="72"/>
      <c r="C40" s="73"/>
      <c r="D40" s="69"/>
      <c r="E40" s="69"/>
      <c r="F40" s="70"/>
      <c r="G40" s="70"/>
      <c r="H40" s="70"/>
      <c r="I40" s="31"/>
      <c r="J40" s="7"/>
    </row>
    <row r="41" spans="1:10" ht="36.75" customHeight="1">
      <c r="A41" s="24" t="s">
        <v>57</v>
      </c>
      <c r="B41" s="72">
        <v>18.9</v>
      </c>
      <c r="C41" s="73">
        <v>6.7</v>
      </c>
      <c r="D41" s="69">
        <f>C41/B41*100</f>
        <v>35.449735449735456</v>
      </c>
      <c r="E41" s="69">
        <f t="shared" si="1"/>
        <v>-12.2</v>
      </c>
      <c r="F41" s="70"/>
      <c r="G41" s="70" t="e">
        <f t="shared" si="2"/>
        <v>#DIV/0!</v>
      </c>
      <c r="H41" s="70">
        <f t="shared" si="3"/>
        <v>6.7</v>
      </c>
      <c r="I41" s="31" t="s">
        <v>58</v>
      </c>
      <c r="J41" s="7"/>
    </row>
    <row r="42" spans="1:10" ht="45" customHeight="1">
      <c r="A42" s="45" t="s">
        <v>59</v>
      </c>
      <c r="B42" s="72"/>
      <c r="C42" s="73">
        <f>C45</f>
        <v>0</v>
      </c>
      <c r="D42" s="69" t="e">
        <f t="shared" si="0"/>
        <v>#DIV/0!</v>
      </c>
      <c r="E42" s="69">
        <f t="shared" si="1"/>
        <v>0</v>
      </c>
      <c r="F42" s="73">
        <f>F45</f>
        <v>0</v>
      </c>
      <c r="G42" s="70" t="e">
        <f t="shared" si="2"/>
        <v>#DIV/0!</v>
      </c>
      <c r="H42" s="70">
        <f t="shared" si="3"/>
        <v>0</v>
      </c>
      <c r="I42" s="44"/>
      <c r="J42" s="7"/>
    </row>
    <row r="43" spans="1:10" ht="12.75" customHeight="1">
      <c r="A43" s="45" t="s">
        <v>60</v>
      </c>
      <c r="B43" s="72"/>
      <c r="C43" s="73"/>
      <c r="D43" s="69"/>
      <c r="E43" s="69"/>
      <c r="F43" s="70"/>
      <c r="G43" s="70" t="e">
        <f t="shared" si="2"/>
        <v>#DIV/0!</v>
      </c>
      <c r="H43" s="70">
        <f t="shared" si="3"/>
        <v>0</v>
      </c>
      <c r="I43" s="44"/>
      <c r="J43" s="7"/>
    </row>
    <row r="44" spans="1:10" ht="12.75" customHeight="1">
      <c r="A44" s="45" t="s">
        <v>35</v>
      </c>
      <c r="B44" s="72">
        <v>40</v>
      </c>
      <c r="C44" s="73">
        <v>88.9</v>
      </c>
      <c r="D44" s="69">
        <f>C44/B44*100</f>
        <v>222.25</v>
      </c>
      <c r="E44" s="69">
        <f t="shared" si="1"/>
        <v>48.900000000000006</v>
      </c>
      <c r="F44" s="70"/>
      <c r="G44" s="70"/>
      <c r="H44" s="70"/>
      <c r="I44" s="44"/>
      <c r="J44" s="7"/>
    </row>
    <row r="45" spans="1:10" ht="12.75" customHeight="1">
      <c r="A45" s="45" t="s">
        <v>39</v>
      </c>
      <c r="B45" s="72"/>
      <c r="C45" s="73"/>
      <c r="D45" s="69" t="e">
        <f t="shared" si="0"/>
        <v>#DIV/0!</v>
      </c>
      <c r="E45" s="69">
        <f t="shared" si="1"/>
        <v>0</v>
      </c>
      <c r="F45" s="70"/>
      <c r="G45" s="70" t="e">
        <f t="shared" si="2"/>
        <v>#DIV/0!</v>
      </c>
      <c r="H45" s="70">
        <f t="shared" si="3"/>
        <v>0</v>
      </c>
      <c r="I45" s="44"/>
      <c r="J45" s="7"/>
    </row>
    <row r="46" spans="1:10" ht="12.75">
      <c r="A46" t="s">
        <v>61</v>
      </c>
      <c r="B46" t="s">
        <v>62</v>
      </c>
      <c r="J46" s="7"/>
    </row>
    <row r="47" spans="1:10" ht="12.75">
      <c r="A47" s="52" t="s">
        <v>63</v>
      </c>
      <c r="B47" s="52"/>
      <c r="C47" s="52"/>
      <c r="D47" s="52"/>
      <c r="E47" s="52"/>
      <c r="F47" s="33"/>
      <c r="G47" s="33"/>
      <c r="H47" s="33"/>
      <c r="J47" s="7"/>
    </row>
    <row r="48" spans="9:10" ht="12.75">
      <c r="I48" s="46"/>
      <c r="J48" s="7"/>
    </row>
    <row r="49" spans="9:10" ht="12.75">
      <c r="I49" s="47"/>
      <c r="J49" s="7"/>
    </row>
    <row r="50" spans="4:10" ht="45.75" customHeight="1">
      <c r="D50" s="47"/>
      <c r="E50" s="47"/>
      <c r="F50" s="34"/>
      <c r="G50" s="34"/>
      <c r="H50" s="34"/>
      <c r="I50" s="47"/>
      <c r="J50" s="7"/>
    </row>
    <row r="51" spans="1:10" ht="48.75" customHeight="1">
      <c r="A51" s="48"/>
      <c r="B51" s="49"/>
      <c r="C51" s="49"/>
      <c r="D51" s="49"/>
      <c r="E51" s="49"/>
      <c r="F51" s="35"/>
      <c r="G51" s="35"/>
      <c r="H51" s="35"/>
      <c r="I51" s="49"/>
      <c r="J51" s="7"/>
    </row>
    <row r="52" spans="2:10" ht="12.75" customHeight="1">
      <c r="B52" s="47"/>
      <c r="C52" s="47"/>
      <c r="D52" s="47"/>
      <c r="E52" s="47"/>
      <c r="F52" s="34"/>
      <c r="G52" s="34"/>
      <c r="H52" s="34"/>
      <c r="I52" s="47"/>
      <c r="J52" s="7"/>
    </row>
    <row r="53" ht="12.75">
      <c r="J53" s="7"/>
    </row>
    <row r="54" ht="12.75">
      <c r="J54" s="7"/>
    </row>
    <row r="55" ht="12.75">
      <c r="J55" s="7"/>
    </row>
    <row r="56" ht="24.75" customHeight="1">
      <c r="J56" s="7"/>
    </row>
    <row r="57" ht="13.5" customHeight="1">
      <c r="J57" s="7"/>
    </row>
    <row r="58" ht="13.5" customHeight="1">
      <c r="J58" s="7"/>
    </row>
    <row r="59" ht="13.5" customHeight="1">
      <c r="J59" s="7"/>
    </row>
    <row r="60" ht="12.75">
      <c r="J60" s="7"/>
    </row>
    <row r="61" ht="12.75">
      <c r="J61" s="7"/>
    </row>
    <row r="62" ht="12.75">
      <c r="J62" s="7"/>
    </row>
  </sheetData>
  <mergeCells count="12">
    <mergeCell ref="C6:C8"/>
    <mergeCell ref="G7:H7"/>
    <mergeCell ref="A47:E47"/>
    <mergeCell ref="A2:I2"/>
    <mergeCell ref="A3:I3"/>
    <mergeCell ref="A5:A8"/>
    <mergeCell ref="B5:C5"/>
    <mergeCell ref="D5:D8"/>
    <mergeCell ref="E5:E8"/>
    <mergeCell ref="F5:F7"/>
    <mergeCell ref="I5:I8"/>
    <mergeCell ref="B6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A16384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2" customWidth="1"/>
    <col min="7" max="7" width="10.75390625" style="32" customWidth="1"/>
    <col min="8" max="8" width="11.875" style="32" customWidth="1"/>
    <col min="9" max="9" width="53.00390625" style="0" customWidth="1"/>
    <col min="10" max="10" width="9.75390625" style="1" customWidth="1"/>
    <col min="11" max="16384" width="9.125" style="1" customWidth="1"/>
  </cols>
  <sheetData>
    <row r="1" spans="1:9" ht="12.75">
      <c r="A1" s="9"/>
      <c r="B1" s="9"/>
      <c r="C1" s="9"/>
      <c r="E1" s="10"/>
      <c r="F1" s="11"/>
      <c r="G1" s="11"/>
      <c r="H1" s="11"/>
      <c r="I1" s="10" t="s">
        <v>20</v>
      </c>
    </row>
    <row r="2" spans="1:9" ht="15.75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1" t="s">
        <v>64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12"/>
      <c r="B4" s="12"/>
      <c r="C4" s="12"/>
      <c r="D4" s="13"/>
      <c r="E4" s="10"/>
      <c r="F4" s="11"/>
      <c r="G4" s="11"/>
      <c r="H4" s="11"/>
      <c r="I4" s="10" t="s">
        <v>22</v>
      </c>
    </row>
    <row r="5" spans="1:9" ht="12.75" customHeight="1">
      <c r="A5" s="54" t="s">
        <v>23</v>
      </c>
      <c r="B5" s="57" t="s">
        <v>65</v>
      </c>
      <c r="C5" s="58"/>
      <c r="D5" s="59" t="s">
        <v>66</v>
      </c>
      <c r="E5" s="62" t="s">
        <v>67</v>
      </c>
      <c r="F5" s="54" t="s">
        <v>46</v>
      </c>
      <c r="G5" s="4" t="s">
        <v>13</v>
      </c>
      <c r="H5" s="4" t="s">
        <v>10</v>
      </c>
      <c r="I5" s="65" t="s">
        <v>24</v>
      </c>
    </row>
    <row r="6" spans="1:9" ht="11.25" customHeight="1">
      <c r="A6" s="55"/>
      <c r="B6" s="62" t="s">
        <v>25</v>
      </c>
      <c r="C6" s="62" t="s">
        <v>26</v>
      </c>
      <c r="D6" s="60"/>
      <c r="E6" s="63"/>
      <c r="F6" s="55"/>
      <c r="G6" s="5" t="s">
        <v>12</v>
      </c>
      <c r="H6" s="5" t="s">
        <v>11</v>
      </c>
      <c r="I6" s="65"/>
    </row>
    <row r="7" spans="1:9" ht="12.75" customHeight="1">
      <c r="A7" s="55"/>
      <c r="B7" s="63"/>
      <c r="C7" s="63"/>
      <c r="D7" s="60"/>
      <c r="E7" s="63"/>
      <c r="F7" s="55"/>
      <c r="G7" s="66" t="s">
        <v>19</v>
      </c>
      <c r="H7" s="67"/>
      <c r="I7" s="65"/>
    </row>
    <row r="8" spans="1:9" ht="12.75" customHeight="1">
      <c r="A8" s="56"/>
      <c r="B8" s="64"/>
      <c r="C8" s="64"/>
      <c r="D8" s="61"/>
      <c r="E8" s="64"/>
      <c r="F8" s="14"/>
      <c r="G8" s="14"/>
      <c r="H8" s="14"/>
      <c r="I8" s="65"/>
    </row>
    <row r="9" spans="1:10" s="2" customFormat="1" ht="15.75">
      <c r="A9" s="15" t="s">
        <v>27</v>
      </c>
      <c r="B9" s="16">
        <f>B10+B22</f>
        <v>30179.4</v>
      </c>
      <c r="C9" s="16">
        <f>C10+C22</f>
        <v>36473</v>
      </c>
      <c r="D9" s="17">
        <f aca="true" t="shared" si="0" ref="D9:D42">C9/B9*100</f>
        <v>120.85395998595068</v>
      </c>
      <c r="E9" s="17">
        <f aca="true" t="shared" si="1" ref="E9:E42">C9-B9</f>
        <v>6293.5999999999985</v>
      </c>
      <c r="F9" s="16">
        <f>F10+F22</f>
        <v>28467.899999999998</v>
      </c>
      <c r="G9" s="18">
        <f>C9/F9*100</f>
        <v>128.11974188471928</v>
      </c>
      <c r="H9" s="18">
        <f>C9-F9</f>
        <v>8005.100000000002</v>
      </c>
      <c r="I9" s="19" t="s">
        <v>47</v>
      </c>
      <c r="J9" s="6"/>
    </row>
    <row r="10" spans="1:10" s="2" customFormat="1" ht="15.75">
      <c r="A10" s="20" t="s">
        <v>28</v>
      </c>
      <c r="B10" s="21">
        <f>B11+B12+B13+B14+B15+B18+B19+B21</f>
        <v>28411</v>
      </c>
      <c r="C10" s="21">
        <f>C11+C12+C13+C14+C16+C17+C18+C20</f>
        <v>34779.6</v>
      </c>
      <c r="D10" s="22">
        <f t="shared" si="0"/>
        <v>122.41596564710851</v>
      </c>
      <c r="E10" s="22">
        <f t="shared" si="1"/>
        <v>6368.5999999999985</v>
      </c>
      <c r="F10" s="21">
        <f>F11+F12+F13+F14+F15+F18</f>
        <v>26773.1</v>
      </c>
      <c r="G10" s="18">
        <f aca="true" t="shared" si="2" ref="G10:G42">C10/F10*100</f>
        <v>129.90501660248532</v>
      </c>
      <c r="H10" s="18">
        <f aca="true" t="shared" si="3" ref="H10:H42">C10-F10</f>
        <v>8006.5</v>
      </c>
      <c r="I10" s="19"/>
      <c r="J10" s="6"/>
    </row>
    <row r="11" spans="1:10" ht="33.75">
      <c r="A11" s="23" t="s">
        <v>0</v>
      </c>
      <c r="B11" s="68">
        <v>12860</v>
      </c>
      <c r="C11" s="68">
        <v>13543.7</v>
      </c>
      <c r="D11" s="69">
        <f t="shared" si="0"/>
        <v>105.31648522550545</v>
      </c>
      <c r="E11" s="69">
        <f t="shared" si="1"/>
        <v>683.7000000000007</v>
      </c>
      <c r="F11" s="70">
        <v>11871.8</v>
      </c>
      <c r="G11" s="70">
        <f t="shared" si="2"/>
        <v>114.08295287993397</v>
      </c>
      <c r="H11" s="70">
        <f t="shared" si="3"/>
        <v>1671.9000000000015</v>
      </c>
      <c r="I11" s="19" t="s">
        <v>48</v>
      </c>
      <c r="J11" s="7"/>
    </row>
    <row r="12" spans="1:10" ht="22.5">
      <c r="A12" s="24" t="s">
        <v>7</v>
      </c>
      <c r="B12" s="68">
        <v>1661.1</v>
      </c>
      <c r="C12" s="68">
        <v>2082.8</v>
      </c>
      <c r="D12" s="69">
        <f t="shared" si="0"/>
        <v>125.38679188489556</v>
      </c>
      <c r="E12" s="69">
        <f t="shared" si="1"/>
        <v>421.7000000000003</v>
      </c>
      <c r="F12" s="70">
        <v>2216.4</v>
      </c>
      <c r="G12" s="70">
        <f t="shared" si="2"/>
        <v>93.97220718281899</v>
      </c>
      <c r="H12" s="70">
        <f t="shared" si="3"/>
        <v>-133.5999999999999</v>
      </c>
      <c r="I12" s="19" t="s">
        <v>49</v>
      </c>
      <c r="J12" s="7"/>
    </row>
    <row r="13" spans="1:10" ht="22.5">
      <c r="A13" s="25" t="s">
        <v>1</v>
      </c>
      <c r="B13" s="71">
        <v>1286.5</v>
      </c>
      <c r="C13" s="71">
        <v>3035.8</v>
      </c>
      <c r="D13" s="69">
        <f t="shared" si="0"/>
        <v>235.9735717061796</v>
      </c>
      <c r="E13" s="69">
        <f t="shared" si="1"/>
        <v>1749.3000000000002</v>
      </c>
      <c r="F13" s="70">
        <v>1167.8</v>
      </c>
      <c r="G13" s="70">
        <f t="shared" si="2"/>
        <v>259.95889707141635</v>
      </c>
      <c r="H13" s="70">
        <f t="shared" si="3"/>
        <v>1868.0000000000002</v>
      </c>
      <c r="I13" s="19" t="s">
        <v>50</v>
      </c>
      <c r="J13" s="7"/>
    </row>
    <row r="14" spans="1:10" ht="12.75">
      <c r="A14" s="23" t="s">
        <v>2</v>
      </c>
      <c r="B14" s="68">
        <v>300</v>
      </c>
      <c r="C14" s="68">
        <v>1308.5</v>
      </c>
      <c r="D14" s="69">
        <f t="shared" si="0"/>
        <v>436.16666666666663</v>
      </c>
      <c r="E14" s="69">
        <f t="shared" si="1"/>
        <v>1008.5</v>
      </c>
      <c r="F14" s="70">
        <v>1095.7</v>
      </c>
      <c r="G14" s="70">
        <f t="shared" si="2"/>
        <v>119.4213744638131</v>
      </c>
      <c r="H14" s="70">
        <f t="shared" si="3"/>
        <v>212.79999999999995</v>
      </c>
      <c r="I14" s="19" t="s">
        <v>68</v>
      </c>
      <c r="J14" s="7"/>
    </row>
    <row r="15" spans="1:10" ht="12.75">
      <c r="A15" s="23" t="s">
        <v>29</v>
      </c>
      <c r="B15" s="68"/>
      <c r="C15" s="68"/>
      <c r="D15" s="69"/>
      <c r="E15" s="69"/>
      <c r="F15" s="68"/>
      <c r="G15" s="70"/>
      <c r="H15" s="70"/>
      <c r="I15" s="19"/>
      <c r="J15" s="7"/>
    </row>
    <row r="16" spans="1:10" ht="12.75">
      <c r="A16" s="26" t="s">
        <v>40</v>
      </c>
      <c r="B16" s="68"/>
      <c r="C16" s="68"/>
      <c r="D16" s="69"/>
      <c r="E16" s="69"/>
      <c r="F16" s="70"/>
      <c r="G16" s="70"/>
      <c r="H16" s="70"/>
      <c r="I16" s="19"/>
      <c r="J16" s="7"/>
    </row>
    <row r="17" spans="1:10" ht="12.75">
      <c r="A17" s="26" t="s">
        <v>41</v>
      </c>
      <c r="B17" s="68"/>
      <c r="C17" s="68"/>
      <c r="D17" s="69"/>
      <c r="E17" s="69"/>
      <c r="F17" s="70"/>
      <c r="G17" s="70"/>
      <c r="H17" s="70"/>
      <c r="I17" s="19"/>
      <c r="J17" s="7"/>
    </row>
    <row r="18" spans="1:10" ht="12.75">
      <c r="A18" s="23" t="s">
        <v>3</v>
      </c>
      <c r="B18" s="68">
        <v>12303.4</v>
      </c>
      <c r="C18" s="68">
        <v>14808.8</v>
      </c>
      <c r="D18" s="69">
        <f>C18/B18*100</f>
        <v>120.36347676252093</v>
      </c>
      <c r="E18" s="69">
        <f>C18-B18</f>
        <v>2505.3999999999996</v>
      </c>
      <c r="F18" s="70">
        <v>10421.4</v>
      </c>
      <c r="G18" s="70">
        <f t="shared" si="2"/>
        <v>142.09990980098644</v>
      </c>
      <c r="H18" s="70">
        <f t="shared" si="3"/>
        <v>4387.4</v>
      </c>
      <c r="I18" s="19"/>
      <c r="J18" s="7"/>
    </row>
    <row r="19" spans="1:10" ht="12.75">
      <c r="A19" s="26" t="s">
        <v>8</v>
      </c>
      <c r="B19" s="68"/>
      <c r="C19" s="68"/>
      <c r="D19" s="69"/>
      <c r="E19" s="69"/>
      <c r="F19" s="70"/>
      <c r="G19" s="70"/>
      <c r="H19" s="70"/>
      <c r="I19" s="19"/>
      <c r="J19" s="7"/>
    </row>
    <row r="20" spans="1:10" ht="12.75">
      <c r="A20" s="26" t="s">
        <v>51</v>
      </c>
      <c r="B20" s="68"/>
      <c r="C20" s="68"/>
      <c r="D20" s="69"/>
      <c r="E20" s="69"/>
      <c r="F20" s="70"/>
      <c r="G20" s="70"/>
      <c r="H20" s="70"/>
      <c r="I20" s="19"/>
      <c r="J20" s="7"/>
    </row>
    <row r="21" spans="1:10" ht="22.5">
      <c r="A21" s="25" t="s">
        <v>30</v>
      </c>
      <c r="B21" s="68"/>
      <c r="C21" s="68"/>
      <c r="D21" s="69"/>
      <c r="E21" s="69"/>
      <c r="F21" s="70"/>
      <c r="G21" s="70"/>
      <c r="H21" s="70"/>
      <c r="I21" s="19"/>
      <c r="J21" s="7"/>
    </row>
    <row r="22" spans="1:10" ht="15.75">
      <c r="A22" s="27" t="s">
        <v>31</v>
      </c>
      <c r="B22" s="28">
        <f>B23+B29+B31+B38+B40</f>
        <v>1768.3999999999999</v>
      </c>
      <c r="C22" s="28">
        <f>C23+C29+C31+C35+C40</f>
        <v>1693.4</v>
      </c>
      <c r="D22" s="22">
        <f t="shared" si="0"/>
        <v>95.75887808188193</v>
      </c>
      <c r="E22" s="22">
        <f t="shared" si="1"/>
        <v>-74.99999999999977</v>
      </c>
      <c r="F22" s="28">
        <f>F23+F31</f>
        <v>1694.8</v>
      </c>
      <c r="G22" s="18">
        <f t="shared" si="2"/>
        <v>99.91739438281803</v>
      </c>
      <c r="H22" s="18">
        <f t="shared" si="3"/>
        <v>-1.3999999999998636</v>
      </c>
      <c r="I22" s="19"/>
      <c r="J22" s="7"/>
    </row>
    <row r="23" spans="1:10" ht="56.25">
      <c r="A23" s="36" t="s">
        <v>32</v>
      </c>
      <c r="B23" s="72">
        <f>B24+B25+B26+B27</f>
        <v>1340.6999999999998</v>
      </c>
      <c r="C23" s="73">
        <f>C24+C25+C26+C27+C28</f>
        <v>1267.1000000000001</v>
      </c>
      <c r="D23" s="69">
        <f t="shared" si="0"/>
        <v>94.51033042440518</v>
      </c>
      <c r="E23" s="69">
        <f t="shared" si="1"/>
        <v>-73.59999999999968</v>
      </c>
      <c r="F23" s="73">
        <f>F24+F25+F26+F27+F28</f>
        <v>1255.8</v>
      </c>
      <c r="G23" s="70">
        <f t="shared" si="2"/>
        <v>100.8998248128683</v>
      </c>
      <c r="H23" s="70">
        <f t="shared" si="3"/>
        <v>11.300000000000182</v>
      </c>
      <c r="I23" s="29"/>
      <c r="J23" s="7"/>
    </row>
    <row r="24" spans="1:10" ht="67.5">
      <c r="A24" s="37" t="s">
        <v>15</v>
      </c>
      <c r="B24" s="72">
        <v>1262.1</v>
      </c>
      <c r="C24" s="73">
        <v>1188.4</v>
      </c>
      <c r="D24" s="69">
        <f t="shared" si="0"/>
        <v>94.16052610728153</v>
      </c>
      <c r="E24" s="69">
        <f t="shared" si="1"/>
        <v>-73.69999999999982</v>
      </c>
      <c r="F24" s="70">
        <v>1193.7</v>
      </c>
      <c r="G24" s="70">
        <f t="shared" si="2"/>
        <v>99.55600234564798</v>
      </c>
      <c r="H24" s="70">
        <f t="shared" si="3"/>
        <v>-5.2999999999999545</v>
      </c>
      <c r="I24" s="30" t="s">
        <v>52</v>
      </c>
      <c r="J24" s="7"/>
    </row>
    <row r="25" spans="1:10" ht="123.75">
      <c r="A25" s="38" t="s">
        <v>33</v>
      </c>
      <c r="B25" s="72">
        <v>0</v>
      </c>
      <c r="C25" s="73">
        <v>0</v>
      </c>
      <c r="D25" s="69" t="e">
        <f t="shared" si="0"/>
        <v>#DIV/0!</v>
      </c>
      <c r="E25" s="69">
        <f t="shared" si="1"/>
        <v>0</v>
      </c>
      <c r="F25" s="70">
        <v>0</v>
      </c>
      <c r="G25" s="70" t="e">
        <f t="shared" si="2"/>
        <v>#DIV/0!</v>
      </c>
      <c r="H25" s="70">
        <f t="shared" si="3"/>
        <v>0</v>
      </c>
      <c r="I25" s="30"/>
      <c r="J25" s="7"/>
    </row>
    <row r="26" spans="1:10" ht="78.75">
      <c r="A26" s="39" t="s">
        <v>16</v>
      </c>
      <c r="B26" s="72">
        <v>66.1</v>
      </c>
      <c r="C26" s="73">
        <v>66.2</v>
      </c>
      <c r="D26" s="69">
        <f t="shared" si="0"/>
        <v>100.15128593040849</v>
      </c>
      <c r="E26" s="69">
        <f t="shared" si="1"/>
        <v>0.10000000000000853</v>
      </c>
      <c r="F26" s="70">
        <v>62.1</v>
      </c>
      <c r="G26" s="70">
        <f t="shared" si="2"/>
        <v>106.6022544283414</v>
      </c>
      <c r="H26" s="70">
        <f t="shared" si="3"/>
        <v>4.100000000000001</v>
      </c>
      <c r="I26" s="30"/>
      <c r="J26" s="7"/>
    </row>
    <row r="27" spans="1:10" ht="56.25">
      <c r="A27" s="40" t="s">
        <v>4</v>
      </c>
      <c r="B27" s="72">
        <v>12.5</v>
      </c>
      <c r="C27" s="73">
        <v>12.5</v>
      </c>
      <c r="D27" s="69">
        <f t="shared" si="0"/>
        <v>100</v>
      </c>
      <c r="E27" s="69">
        <f t="shared" si="1"/>
        <v>0</v>
      </c>
      <c r="F27" s="70"/>
      <c r="G27" s="70" t="e">
        <f t="shared" si="2"/>
        <v>#DIV/0!</v>
      </c>
      <c r="H27" s="70">
        <f t="shared" si="3"/>
        <v>12.5</v>
      </c>
      <c r="I27" s="30"/>
      <c r="J27" s="7"/>
    </row>
    <row r="28" spans="1:10" ht="90">
      <c r="A28" s="40" t="s">
        <v>17</v>
      </c>
      <c r="B28" s="72"/>
      <c r="C28" s="73"/>
      <c r="D28" s="69" t="e">
        <f t="shared" si="0"/>
        <v>#DIV/0!</v>
      </c>
      <c r="E28" s="69">
        <f t="shared" si="1"/>
        <v>0</v>
      </c>
      <c r="F28" s="70"/>
      <c r="G28" s="70" t="e">
        <f t="shared" si="2"/>
        <v>#DIV/0!</v>
      </c>
      <c r="H28" s="70">
        <f t="shared" si="3"/>
        <v>0</v>
      </c>
      <c r="I28" s="30"/>
      <c r="J28" s="7"/>
    </row>
    <row r="29" spans="1:10" ht="33.75">
      <c r="A29" s="24" t="s">
        <v>34</v>
      </c>
      <c r="B29" s="72">
        <f>B30</f>
        <v>100</v>
      </c>
      <c r="C29" s="73">
        <f>C30</f>
        <v>142.2</v>
      </c>
      <c r="D29" s="69">
        <f t="shared" si="0"/>
        <v>142.2</v>
      </c>
      <c r="E29" s="69">
        <f t="shared" si="1"/>
        <v>42.19999999999999</v>
      </c>
      <c r="F29" s="73">
        <f>F30</f>
        <v>0</v>
      </c>
      <c r="G29" s="70" t="e">
        <f t="shared" si="2"/>
        <v>#DIV/0!</v>
      </c>
      <c r="H29" s="70">
        <f t="shared" si="3"/>
        <v>142.2</v>
      </c>
      <c r="I29" s="30"/>
      <c r="J29" s="7"/>
    </row>
    <row r="30" spans="1:10" ht="22.5">
      <c r="A30" s="24" t="s">
        <v>35</v>
      </c>
      <c r="B30" s="72">
        <v>100</v>
      </c>
      <c r="C30" s="73">
        <v>142.2</v>
      </c>
      <c r="D30" s="69">
        <f t="shared" si="0"/>
        <v>142.2</v>
      </c>
      <c r="E30" s="69">
        <f t="shared" si="1"/>
        <v>42.19999999999999</v>
      </c>
      <c r="F30" s="70"/>
      <c r="G30" s="70" t="e">
        <f t="shared" si="2"/>
        <v>#DIV/0!</v>
      </c>
      <c r="H30" s="70">
        <f t="shared" si="3"/>
        <v>142.2</v>
      </c>
      <c r="I30" s="30"/>
      <c r="J30" s="7"/>
    </row>
    <row r="31" spans="1:10" ht="33.75">
      <c r="A31" s="41" t="s">
        <v>36</v>
      </c>
      <c r="B31" s="73">
        <f>B32+B33</f>
        <v>289.9</v>
      </c>
      <c r="C31" s="73">
        <f>C32+C33</f>
        <v>213.1</v>
      </c>
      <c r="D31" s="69">
        <f t="shared" si="0"/>
        <v>73.50810624353225</v>
      </c>
      <c r="E31" s="69">
        <f t="shared" si="1"/>
        <v>-76.79999999999998</v>
      </c>
      <c r="F31" s="74">
        <f>F33</f>
        <v>439</v>
      </c>
      <c r="G31" s="70">
        <f t="shared" si="2"/>
        <v>48.54214123006834</v>
      </c>
      <c r="H31" s="70">
        <f t="shared" si="3"/>
        <v>-225.9</v>
      </c>
      <c r="I31" s="30"/>
      <c r="J31" s="7"/>
    </row>
    <row r="32" spans="1:10" s="3" customFormat="1" ht="90">
      <c r="A32" s="41" t="s">
        <v>18</v>
      </c>
      <c r="B32" s="72">
        <v>239.9</v>
      </c>
      <c r="C32" s="73">
        <v>0</v>
      </c>
      <c r="D32" s="69">
        <f t="shared" si="0"/>
        <v>0</v>
      </c>
      <c r="E32" s="69">
        <f t="shared" si="1"/>
        <v>-239.9</v>
      </c>
      <c r="F32" s="70">
        <v>0</v>
      </c>
      <c r="G32" s="70" t="e">
        <f t="shared" si="2"/>
        <v>#DIV/0!</v>
      </c>
      <c r="H32" s="70">
        <f t="shared" si="3"/>
        <v>0</v>
      </c>
      <c r="I32" s="30"/>
      <c r="J32" s="8"/>
    </row>
    <row r="33" spans="1:10" ht="90">
      <c r="A33" s="40" t="s">
        <v>37</v>
      </c>
      <c r="B33" s="72">
        <v>50</v>
      </c>
      <c r="C33" s="73">
        <v>213.1</v>
      </c>
      <c r="D33" s="69">
        <f t="shared" si="0"/>
        <v>426.19999999999993</v>
      </c>
      <c r="E33" s="69">
        <f t="shared" si="1"/>
        <v>163.1</v>
      </c>
      <c r="F33" s="70">
        <v>439</v>
      </c>
      <c r="G33" s="70">
        <f t="shared" si="2"/>
        <v>48.54214123006834</v>
      </c>
      <c r="H33" s="70">
        <f t="shared" si="3"/>
        <v>-225.9</v>
      </c>
      <c r="I33" s="30" t="s">
        <v>53</v>
      </c>
      <c r="J33" s="7"/>
    </row>
    <row r="34" spans="1:10" ht="22.5">
      <c r="A34" s="24" t="s">
        <v>5</v>
      </c>
      <c r="B34" s="72"/>
      <c r="C34" s="73">
        <v>0</v>
      </c>
      <c r="D34" s="69" t="e">
        <f t="shared" si="0"/>
        <v>#DIV/0!</v>
      </c>
      <c r="E34" s="69">
        <f t="shared" si="1"/>
        <v>0</v>
      </c>
      <c r="F34" s="70"/>
      <c r="G34" s="70" t="e">
        <f t="shared" si="2"/>
        <v>#DIV/0!</v>
      </c>
      <c r="H34" s="70">
        <f t="shared" si="3"/>
        <v>0</v>
      </c>
      <c r="I34" s="31"/>
      <c r="J34" s="7"/>
    </row>
    <row r="35" spans="1:10" ht="22.5">
      <c r="A35" s="25" t="s">
        <v>14</v>
      </c>
      <c r="B35" s="73">
        <f>B36+B37</f>
        <v>0</v>
      </c>
      <c r="C35" s="73">
        <f>C37</f>
        <v>33.3</v>
      </c>
      <c r="D35" s="69" t="e">
        <f t="shared" si="0"/>
        <v>#DIV/0!</v>
      </c>
      <c r="E35" s="69">
        <f t="shared" si="1"/>
        <v>33.3</v>
      </c>
      <c r="F35" s="73">
        <f>F36+F37</f>
        <v>0</v>
      </c>
      <c r="G35" s="70" t="e">
        <f t="shared" si="2"/>
        <v>#DIV/0!</v>
      </c>
      <c r="H35" s="70">
        <f t="shared" si="3"/>
        <v>33.3</v>
      </c>
      <c r="I35" s="31"/>
      <c r="J35" s="7"/>
    </row>
    <row r="36" spans="1:10" ht="56.25">
      <c r="A36" s="42" t="s">
        <v>9</v>
      </c>
      <c r="B36" s="72"/>
      <c r="C36" s="73"/>
      <c r="D36" s="69" t="e">
        <f t="shared" si="0"/>
        <v>#DIV/0!</v>
      </c>
      <c r="E36" s="69">
        <f t="shared" si="1"/>
        <v>0</v>
      </c>
      <c r="F36" s="70"/>
      <c r="G36" s="70" t="e">
        <f t="shared" si="2"/>
        <v>#DIV/0!</v>
      </c>
      <c r="H36" s="70">
        <f t="shared" si="3"/>
        <v>0</v>
      </c>
      <c r="I36" s="31"/>
      <c r="J36" s="7"/>
    </row>
    <row r="37" spans="1:10" ht="12.75">
      <c r="A37" s="24" t="s">
        <v>6</v>
      </c>
      <c r="B37" s="72"/>
      <c r="C37" s="73">
        <v>33.3</v>
      </c>
      <c r="D37" s="69" t="e">
        <f t="shared" si="0"/>
        <v>#DIV/0!</v>
      </c>
      <c r="E37" s="69">
        <f t="shared" si="1"/>
        <v>33.3</v>
      </c>
      <c r="F37" s="70">
        <v>0</v>
      </c>
      <c r="G37" s="70" t="e">
        <f t="shared" si="2"/>
        <v>#DIV/0!</v>
      </c>
      <c r="H37" s="70">
        <f t="shared" si="3"/>
        <v>33.3</v>
      </c>
      <c r="I37" s="31"/>
      <c r="J37" s="7"/>
    </row>
    <row r="38" spans="1:10" ht="36.75" customHeight="1">
      <c r="A38" s="24" t="s">
        <v>54</v>
      </c>
      <c r="B38" s="72"/>
      <c r="C38" s="73"/>
      <c r="D38" s="69" t="e">
        <f t="shared" si="0"/>
        <v>#DIV/0!</v>
      </c>
      <c r="E38" s="69">
        <f t="shared" si="1"/>
        <v>0</v>
      </c>
      <c r="F38" s="70"/>
      <c r="G38" s="70"/>
      <c r="H38" s="70"/>
      <c r="I38" s="31"/>
      <c r="J38" s="7"/>
    </row>
    <row r="39" spans="1:10" ht="57" customHeight="1">
      <c r="A39" s="24" t="s">
        <v>35</v>
      </c>
      <c r="B39" s="72"/>
      <c r="C39" s="73"/>
      <c r="D39" s="69"/>
      <c r="E39" s="69"/>
      <c r="F39" s="70"/>
      <c r="G39" s="70"/>
      <c r="H39" s="70"/>
      <c r="I39" s="31"/>
      <c r="J39" s="7"/>
    </row>
    <row r="40" spans="1:10" ht="48" customHeight="1">
      <c r="A40" s="24" t="s">
        <v>57</v>
      </c>
      <c r="B40" s="72">
        <v>37.8</v>
      </c>
      <c r="C40" s="73">
        <v>37.7</v>
      </c>
      <c r="D40" s="69">
        <f>C40/B40*100</f>
        <v>99.73544973544975</v>
      </c>
      <c r="E40" s="69">
        <f t="shared" si="1"/>
        <v>-0.09999999999999432</v>
      </c>
      <c r="F40" s="70"/>
      <c r="G40" s="70" t="e">
        <f t="shared" si="2"/>
        <v>#DIV/0!</v>
      </c>
      <c r="H40" s="70">
        <f t="shared" si="3"/>
        <v>37.7</v>
      </c>
      <c r="I40" s="31" t="s">
        <v>58</v>
      </c>
      <c r="J40" s="7"/>
    </row>
    <row r="41" spans="1:10" ht="36.75" customHeight="1">
      <c r="A41" s="45" t="s">
        <v>59</v>
      </c>
      <c r="B41" s="72"/>
      <c r="C41" s="73">
        <f>C42</f>
        <v>0</v>
      </c>
      <c r="D41" s="69" t="e">
        <f t="shared" si="0"/>
        <v>#DIV/0!</v>
      </c>
      <c r="E41" s="69">
        <f t="shared" si="1"/>
        <v>0</v>
      </c>
      <c r="F41" s="73">
        <f>F42</f>
        <v>0</v>
      </c>
      <c r="G41" s="70" t="e">
        <f t="shared" si="2"/>
        <v>#DIV/0!</v>
      </c>
      <c r="H41" s="70">
        <f t="shared" si="3"/>
        <v>0</v>
      </c>
      <c r="I41" s="44"/>
      <c r="J41" s="7"/>
    </row>
    <row r="42" spans="1:10" ht="45" customHeight="1">
      <c r="A42" s="45" t="s">
        <v>39</v>
      </c>
      <c r="B42" s="72"/>
      <c r="C42" s="73"/>
      <c r="D42" s="69" t="e">
        <f t="shared" si="0"/>
        <v>#DIV/0!</v>
      </c>
      <c r="E42" s="69">
        <f t="shared" si="1"/>
        <v>0</v>
      </c>
      <c r="F42" s="70"/>
      <c r="G42" s="70" t="e">
        <f t="shared" si="2"/>
        <v>#DIV/0!</v>
      </c>
      <c r="H42" s="70">
        <f t="shared" si="3"/>
        <v>0</v>
      </c>
      <c r="I42" s="44"/>
      <c r="J42" s="7"/>
    </row>
    <row r="43" spans="1:10" ht="12.75" customHeight="1">
      <c r="A43" t="s">
        <v>61</v>
      </c>
      <c r="B43" t="s">
        <v>62</v>
      </c>
      <c r="J43" s="7"/>
    </row>
    <row r="44" spans="1:10" ht="12.75" customHeight="1">
      <c r="A44" s="52" t="s">
        <v>63</v>
      </c>
      <c r="B44" s="52"/>
      <c r="C44" s="52"/>
      <c r="D44" s="52"/>
      <c r="E44" s="52"/>
      <c r="F44" s="33"/>
      <c r="G44" s="33"/>
      <c r="H44" s="33"/>
      <c r="J44" s="7"/>
    </row>
    <row r="45" spans="9:10" ht="12.75" customHeight="1">
      <c r="I45" s="46"/>
      <c r="J45" s="7"/>
    </row>
    <row r="46" spans="9:10" ht="12.75">
      <c r="I46" s="47"/>
      <c r="J46" s="7"/>
    </row>
    <row r="47" spans="4:10" ht="12.75">
      <c r="D47" s="47"/>
      <c r="E47" s="47"/>
      <c r="F47" s="34"/>
      <c r="G47" s="34"/>
      <c r="H47" s="34"/>
      <c r="I47" s="47"/>
      <c r="J47" s="7"/>
    </row>
    <row r="48" spans="1:10" ht="12.75">
      <c r="A48" s="48"/>
      <c r="B48" s="49"/>
      <c r="C48" s="49"/>
      <c r="D48" s="49"/>
      <c r="E48" s="49"/>
      <c r="F48" s="35"/>
      <c r="G48" s="35"/>
      <c r="H48" s="35"/>
      <c r="I48" s="49"/>
      <c r="J48" s="7"/>
    </row>
    <row r="49" spans="2:10" ht="12.75">
      <c r="B49" s="47"/>
      <c r="C49" s="47"/>
      <c r="D49" s="47"/>
      <c r="E49" s="47"/>
      <c r="F49" s="34"/>
      <c r="G49" s="34"/>
      <c r="H49" s="34"/>
      <c r="I49" s="47"/>
      <c r="J49" s="7"/>
    </row>
    <row r="50" ht="45.75" customHeight="1">
      <c r="J50" s="7"/>
    </row>
    <row r="51" ht="48.75" customHeight="1">
      <c r="J51" s="7"/>
    </row>
    <row r="52" ht="12.75" customHeight="1">
      <c r="J52" s="7"/>
    </row>
    <row r="53" ht="12.75">
      <c r="J53" s="7"/>
    </row>
    <row r="54" ht="12.75">
      <c r="J54" s="7"/>
    </row>
    <row r="55" ht="12.75">
      <c r="J55" s="7"/>
    </row>
    <row r="56" ht="24.75" customHeight="1">
      <c r="J56" s="7"/>
    </row>
    <row r="57" ht="13.5" customHeight="1">
      <c r="J57" s="7"/>
    </row>
    <row r="58" ht="13.5" customHeight="1">
      <c r="J58" s="7"/>
    </row>
    <row r="59" ht="13.5" customHeight="1">
      <c r="J59" s="7"/>
    </row>
    <row r="60" ht="12.75">
      <c r="J60" s="7"/>
    </row>
    <row r="61" ht="12.75">
      <c r="J61" s="7"/>
    </row>
    <row r="62" ht="12.75">
      <c r="J62" s="7"/>
    </row>
  </sheetData>
  <mergeCells count="12">
    <mergeCell ref="C6:C8"/>
    <mergeCell ref="G7:H7"/>
    <mergeCell ref="A44:E44"/>
    <mergeCell ref="A2:I2"/>
    <mergeCell ref="A3:I3"/>
    <mergeCell ref="A5:A8"/>
    <mergeCell ref="B5:C5"/>
    <mergeCell ref="D5:D8"/>
    <mergeCell ref="E5:E8"/>
    <mergeCell ref="F5:F7"/>
    <mergeCell ref="I5:I8"/>
    <mergeCell ref="B6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I16384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2" customWidth="1"/>
    <col min="7" max="7" width="10.75390625" style="32" customWidth="1"/>
    <col min="8" max="8" width="11.875" style="32" customWidth="1"/>
    <col min="9" max="9" width="53.00390625" style="0" customWidth="1"/>
    <col min="10" max="10" width="9.75390625" style="1" customWidth="1"/>
    <col min="11" max="16384" width="9.125" style="1" customWidth="1"/>
  </cols>
  <sheetData>
    <row r="1" spans="1:9" ht="12.75">
      <c r="A1" s="9"/>
      <c r="B1" s="9"/>
      <c r="C1" s="9"/>
      <c r="E1" s="10"/>
      <c r="F1" s="11"/>
      <c r="G1" s="11"/>
      <c r="H1" s="11"/>
      <c r="I1" s="10" t="s">
        <v>20</v>
      </c>
    </row>
    <row r="2" spans="1:9" ht="15.75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1" t="s">
        <v>42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12"/>
      <c r="B4" s="12"/>
      <c r="C4" s="12"/>
      <c r="D4" s="13"/>
      <c r="E4" s="10"/>
      <c r="F4" s="11"/>
      <c r="G4" s="11"/>
      <c r="H4" s="11"/>
      <c r="I4" s="10" t="s">
        <v>22</v>
      </c>
    </row>
    <row r="5" spans="1:9" ht="12.75" customHeight="1">
      <c r="A5" s="54" t="s">
        <v>23</v>
      </c>
      <c r="B5" s="57" t="s">
        <v>43</v>
      </c>
      <c r="C5" s="58"/>
      <c r="D5" s="59" t="s">
        <v>44</v>
      </c>
      <c r="E5" s="62" t="s">
        <v>45</v>
      </c>
      <c r="F5" s="54" t="s">
        <v>46</v>
      </c>
      <c r="G5" s="4" t="s">
        <v>13</v>
      </c>
      <c r="H5" s="4" t="s">
        <v>10</v>
      </c>
      <c r="I5" s="65" t="s">
        <v>24</v>
      </c>
    </row>
    <row r="6" spans="1:9" ht="11.25" customHeight="1">
      <c r="A6" s="55"/>
      <c r="B6" s="62" t="s">
        <v>25</v>
      </c>
      <c r="C6" s="62" t="s">
        <v>26</v>
      </c>
      <c r="D6" s="60"/>
      <c r="E6" s="63"/>
      <c r="F6" s="55"/>
      <c r="G6" s="5" t="s">
        <v>12</v>
      </c>
      <c r="H6" s="5" t="s">
        <v>11</v>
      </c>
      <c r="I6" s="65"/>
    </row>
    <row r="7" spans="1:9" ht="12.75" customHeight="1">
      <c r="A7" s="55"/>
      <c r="B7" s="63"/>
      <c r="C7" s="63"/>
      <c r="D7" s="60"/>
      <c r="E7" s="63"/>
      <c r="F7" s="55"/>
      <c r="G7" s="66" t="s">
        <v>19</v>
      </c>
      <c r="H7" s="67"/>
      <c r="I7" s="65"/>
    </row>
    <row r="8" spans="1:9" ht="12.75" customHeight="1">
      <c r="A8" s="56"/>
      <c r="B8" s="64"/>
      <c r="C8" s="64"/>
      <c r="D8" s="61"/>
      <c r="E8" s="64"/>
      <c r="F8" s="14"/>
      <c r="G8" s="14"/>
      <c r="H8" s="14"/>
      <c r="I8" s="65"/>
    </row>
    <row r="9" spans="1:10" s="2" customFormat="1" ht="15.75">
      <c r="A9" s="15" t="s">
        <v>27</v>
      </c>
      <c r="B9" s="16">
        <v>48854.9</v>
      </c>
      <c r="C9" s="16">
        <f>C10+C22</f>
        <v>53024.399999999994</v>
      </c>
      <c r="D9" s="17">
        <f aca="true" t="shared" si="0" ref="D9:D45">C9/B9*100</f>
        <v>108.53445611392101</v>
      </c>
      <c r="E9" s="17">
        <f aca="true" t="shared" si="1" ref="E9:E45">C9-B9</f>
        <v>4169.499999999993</v>
      </c>
      <c r="F9" s="16">
        <f>F10+F22</f>
        <v>38764.799999999996</v>
      </c>
      <c r="G9" s="18">
        <f>C9/F9*100</f>
        <v>136.78491827637444</v>
      </c>
      <c r="H9" s="18">
        <f>C9-F9</f>
        <v>14259.599999999999</v>
      </c>
      <c r="I9" s="19" t="s">
        <v>47</v>
      </c>
      <c r="J9" s="6"/>
    </row>
    <row r="10" spans="1:10" s="2" customFormat="1" ht="15.75">
      <c r="A10" s="20" t="s">
        <v>28</v>
      </c>
      <c r="B10" s="21">
        <f>B11+B12+B13+B14+B15+B18+B19+B21</f>
        <v>46455.40000000001</v>
      </c>
      <c r="C10" s="21">
        <f>C11+C12+C13+C14+C16+C17+C18+C20</f>
        <v>50836.399999999994</v>
      </c>
      <c r="D10" s="22">
        <f t="shared" si="0"/>
        <v>109.43055059261138</v>
      </c>
      <c r="E10" s="22">
        <f t="shared" si="1"/>
        <v>4380.999999999985</v>
      </c>
      <c r="F10" s="21">
        <f>F11+F12+F13+F14+F15+F18</f>
        <v>36340.2</v>
      </c>
      <c r="G10" s="18">
        <f aca="true" t="shared" si="2" ref="G10:G45">C10/F10*100</f>
        <v>139.89025927210085</v>
      </c>
      <c r="H10" s="18">
        <f aca="true" t="shared" si="3" ref="H10:H45">C10-F10</f>
        <v>14496.199999999997</v>
      </c>
      <c r="I10" s="19"/>
      <c r="J10" s="6"/>
    </row>
    <row r="11" spans="1:10" ht="33.75">
      <c r="A11" s="23" t="s">
        <v>0</v>
      </c>
      <c r="B11" s="68">
        <v>18000</v>
      </c>
      <c r="C11" s="68">
        <v>19988.3</v>
      </c>
      <c r="D11" s="69">
        <f t="shared" si="0"/>
        <v>111.04611111111112</v>
      </c>
      <c r="E11" s="69">
        <f t="shared" si="1"/>
        <v>1988.2999999999993</v>
      </c>
      <c r="F11" s="70">
        <v>16676.2</v>
      </c>
      <c r="G11" s="70">
        <f t="shared" si="2"/>
        <v>119.86123937107973</v>
      </c>
      <c r="H11" s="70">
        <f t="shared" si="3"/>
        <v>3312.0999999999985</v>
      </c>
      <c r="I11" s="19" t="s">
        <v>48</v>
      </c>
      <c r="J11" s="7"/>
    </row>
    <row r="12" spans="1:10" ht="22.5">
      <c r="A12" s="24" t="s">
        <v>7</v>
      </c>
      <c r="B12" s="68">
        <v>2214.9</v>
      </c>
      <c r="C12" s="68">
        <v>2869.6</v>
      </c>
      <c r="D12" s="69">
        <f t="shared" si="0"/>
        <v>129.55889656417895</v>
      </c>
      <c r="E12" s="69">
        <f t="shared" si="1"/>
        <v>654.6999999999998</v>
      </c>
      <c r="F12" s="70">
        <v>3040.1</v>
      </c>
      <c r="G12" s="70">
        <f t="shared" si="2"/>
        <v>94.39163185421532</v>
      </c>
      <c r="H12" s="70">
        <f t="shared" si="3"/>
        <v>-170.5</v>
      </c>
      <c r="I12" s="19" t="s">
        <v>49</v>
      </c>
      <c r="J12" s="7"/>
    </row>
    <row r="13" spans="1:10" ht="22.5">
      <c r="A13" s="25" t="s">
        <v>1</v>
      </c>
      <c r="B13" s="71">
        <v>1429.4</v>
      </c>
      <c r="C13" s="71">
        <v>3189.8</v>
      </c>
      <c r="D13" s="69">
        <f t="shared" si="0"/>
        <v>223.15656918986986</v>
      </c>
      <c r="E13" s="69">
        <f t="shared" si="1"/>
        <v>1760.4</v>
      </c>
      <c r="F13" s="70">
        <v>1346.7</v>
      </c>
      <c r="G13" s="70">
        <f t="shared" si="2"/>
        <v>236.86047375064976</v>
      </c>
      <c r="H13" s="70">
        <f t="shared" si="3"/>
        <v>1843.1000000000001</v>
      </c>
      <c r="I13" s="19" t="s">
        <v>50</v>
      </c>
      <c r="J13" s="7"/>
    </row>
    <row r="14" spans="1:10" ht="12.75">
      <c r="A14" s="23" t="s">
        <v>2</v>
      </c>
      <c r="B14" s="68">
        <v>2892.7</v>
      </c>
      <c r="C14" s="68">
        <v>2547</v>
      </c>
      <c r="D14" s="69">
        <f t="shared" si="0"/>
        <v>88.04922736543715</v>
      </c>
      <c r="E14" s="69">
        <f t="shared" si="1"/>
        <v>-345.6999999999998</v>
      </c>
      <c r="F14" s="70">
        <v>1528.4</v>
      </c>
      <c r="G14" s="70">
        <f t="shared" si="2"/>
        <v>166.64485736718134</v>
      </c>
      <c r="H14" s="70">
        <f t="shared" si="3"/>
        <v>1018.5999999999999</v>
      </c>
      <c r="I14" s="19"/>
      <c r="J14" s="7"/>
    </row>
    <row r="15" spans="1:10" ht="12.75">
      <c r="A15" s="23" t="s">
        <v>29</v>
      </c>
      <c r="B15" s="68"/>
      <c r="C15" s="68"/>
      <c r="D15" s="69"/>
      <c r="E15" s="69"/>
      <c r="F15" s="68"/>
      <c r="G15" s="70"/>
      <c r="H15" s="70"/>
      <c r="I15" s="19"/>
      <c r="J15" s="7"/>
    </row>
    <row r="16" spans="1:10" ht="12.75">
      <c r="A16" s="26" t="s">
        <v>40</v>
      </c>
      <c r="B16" s="68"/>
      <c r="C16" s="68"/>
      <c r="D16" s="69"/>
      <c r="E16" s="69"/>
      <c r="F16" s="70"/>
      <c r="G16" s="70"/>
      <c r="H16" s="70"/>
      <c r="I16" s="19"/>
      <c r="J16" s="7"/>
    </row>
    <row r="17" spans="1:10" ht="12.75">
      <c r="A17" s="26" t="s">
        <v>41</v>
      </c>
      <c r="B17" s="68"/>
      <c r="C17" s="68"/>
      <c r="D17" s="69"/>
      <c r="E17" s="69"/>
      <c r="F17" s="70"/>
      <c r="G17" s="70"/>
      <c r="H17" s="70"/>
      <c r="I17" s="19"/>
      <c r="J17" s="7"/>
    </row>
    <row r="18" spans="1:10" ht="12.75">
      <c r="A18" s="23" t="s">
        <v>3</v>
      </c>
      <c r="B18" s="68">
        <v>21918.4</v>
      </c>
      <c r="C18" s="68">
        <v>22241.7</v>
      </c>
      <c r="D18" s="69">
        <f>C18/B18*100</f>
        <v>101.47501642455654</v>
      </c>
      <c r="E18" s="69">
        <f>C18-B18</f>
        <v>323.2999999999993</v>
      </c>
      <c r="F18" s="70">
        <v>13748.8</v>
      </c>
      <c r="G18" s="70">
        <f t="shared" si="2"/>
        <v>161.77193645990923</v>
      </c>
      <c r="H18" s="70">
        <f t="shared" si="3"/>
        <v>8492.900000000001</v>
      </c>
      <c r="I18" s="19"/>
      <c r="J18" s="7"/>
    </row>
    <row r="19" spans="1:10" ht="12.75">
      <c r="A19" s="26" t="s">
        <v>8</v>
      </c>
      <c r="B19" s="68"/>
      <c r="C19" s="68"/>
      <c r="D19" s="69"/>
      <c r="E19" s="69"/>
      <c r="F19" s="70"/>
      <c r="G19" s="70"/>
      <c r="H19" s="70"/>
      <c r="I19" s="19"/>
      <c r="J19" s="7"/>
    </row>
    <row r="20" spans="1:10" ht="12.75">
      <c r="A20" s="26" t="s">
        <v>51</v>
      </c>
      <c r="B20" s="68"/>
      <c r="C20" s="68"/>
      <c r="D20" s="69"/>
      <c r="E20" s="69"/>
      <c r="F20" s="70"/>
      <c r="G20" s="70"/>
      <c r="H20" s="70"/>
      <c r="I20" s="19"/>
      <c r="J20" s="7"/>
    </row>
    <row r="21" spans="1:10" ht="22.5">
      <c r="A21" s="25" t="s">
        <v>30</v>
      </c>
      <c r="B21" s="68"/>
      <c r="C21" s="68"/>
      <c r="D21" s="69"/>
      <c r="E21" s="69"/>
      <c r="F21" s="70"/>
      <c r="G21" s="70"/>
      <c r="H21" s="70"/>
      <c r="I21" s="19"/>
      <c r="J21" s="7"/>
    </row>
    <row r="22" spans="1:10" ht="15.75">
      <c r="A22" s="27" t="s">
        <v>31</v>
      </c>
      <c r="B22" s="28">
        <f>B24+B25+B26+B27+B28+B29+B31+B32+B33+B34+B35+B36+B37+B38+B39+B40++B41+B42+B43+B45</f>
        <v>2499.5</v>
      </c>
      <c r="C22" s="28">
        <f>C24+C25+C25+C26+C27+C28+C30+C32+C33+C37+C38+C39+C40+C41+C43+C45+C44</f>
        <v>2188</v>
      </c>
      <c r="D22" s="22">
        <f t="shared" si="0"/>
        <v>87.5375075015003</v>
      </c>
      <c r="E22" s="22">
        <f t="shared" si="1"/>
        <v>-311.5</v>
      </c>
      <c r="F22" s="28">
        <f>F24+F25+F26+F27+F28+F32+F33+F36+F37+F38+F39+F40+F41+F42+F43+F45</f>
        <v>2424.6</v>
      </c>
      <c r="G22" s="18">
        <f t="shared" si="2"/>
        <v>90.24168935082075</v>
      </c>
      <c r="H22" s="18">
        <f t="shared" si="3"/>
        <v>-236.5999999999999</v>
      </c>
      <c r="I22" s="19"/>
      <c r="J22" s="7"/>
    </row>
    <row r="23" spans="1:10" ht="56.25">
      <c r="A23" s="36" t="s">
        <v>32</v>
      </c>
      <c r="B23" s="72">
        <f>B24+B25+B26+B33+B42</f>
        <v>1971.2</v>
      </c>
      <c r="C23" s="73">
        <f>C24+C25+C26+C27+C28+C29+C30+C31+C33+C34+C35+C36+C37+C41+C42+C43</f>
        <v>2286</v>
      </c>
      <c r="D23" s="69">
        <f t="shared" si="0"/>
        <v>115.96996753246754</v>
      </c>
      <c r="E23" s="69">
        <f t="shared" si="1"/>
        <v>314.79999999999995</v>
      </c>
      <c r="F23" s="73">
        <f>F24+F25+F26+F27+F28</f>
        <v>1800.7</v>
      </c>
      <c r="G23" s="70">
        <f t="shared" si="2"/>
        <v>126.95063031043483</v>
      </c>
      <c r="H23" s="70">
        <f t="shared" si="3"/>
        <v>485.29999999999995</v>
      </c>
      <c r="I23" s="29"/>
      <c r="J23" s="7"/>
    </row>
    <row r="24" spans="1:10" ht="67.5">
      <c r="A24" s="37" t="s">
        <v>15</v>
      </c>
      <c r="B24" s="72">
        <v>1683</v>
      </c>
      <c r="C24" s="73">
        <v>1573</v>
      </c>
      <c r="D24" s="69">
        <f t="shared" si="0"/>
        <v>93.4640522875817</v>
      </c>
      <c r="E24" s="69">
        <f t="shared" si="1"/>
        <v>-110</v>
      </c>
      <c r="F24" s="70">
        <v>1717.9</v>
      </c>
      <c r="G24" s="70">
        <f t="shared" si="2"/>
        <v>91.56528319459805</v>
      </c>
      <c r="H24" s="70">
        <f t="shared" si="3"/>
        <v>-144.9000000000001</v>
      </c>
      <c r="I24" s="30" t="s">
        <v>52</v>
      </c>
      <c r="J24" s="7"/>
    </row>
    <row r="25" spans="1:10" ht="123.75">
      <c r="A25" s="38" t="s">
        <v>33</v>
      </c>
      <c r="B25" s="72">
        <v>0</v>
      </c>
      <c r="C25" s="73">
        <v>0</v>
      </c>
      <c r="D25" s="69" t="e">
        <f t="shared" si="0"/>
        <v>#DIV/0!</v>
      </c>
      <c r="E25" s="69">
        <f t="shared" si="1"/>
        <v>0</v>
      </c>
      <c r="F25" s="70">
        <v>0</v>
      </c>
      <c r="G25" s="70" t="e">
        <f t="shared" si="2"/>
        <v>#DIV/0!</v>
      </c>
      <c r="H25" s="70">
        <f t="shared" si="3"/>
        <v>0</v>
      </c>
      <c r="I25" s="30"/>
      <c r="J25" s="7"/>
    </row>
    <row r="26" spans="1:10" ht="78.75">
      <c r="A26" s="39" t="s">
        <v>16</v>
      </c>
      <c r="B26" s="72">
        <v>88.2</v>
      </c>
      <c r="C26" s="73">
        <v>88.4</v>
      </c>
      <c r="D26" s="69">
        <f t="shared" si="0"/>
        <v>100.2267573696145</v>
      </c>
      <c r="E26" s="69">
        <f t="shared" si="1"/>
        <v>0.20000000000000284</v>
      </c>
      <c r="F26" s="70">
        <v>82.8</v>
      </c>
      <c r="G26" s="70">
        <f t="shared" si="2"/>
        <v>106.7632850241546</v>
      </c>
      <c r="H26" s="70">
        <f t="shared" si="3"/>
        <v>5.6000000000000085</v>
      </c>
      <c r="I26" s="30"/>
      <c r="J26" s="7"/>
    </row>
    <row r="27" spans="1:10" ht="56.25">
      <c r="A27" s="40" t="s">
        <v>4</v>
      </c>
      <c r="B27" s="72"/>
      <c r="C27" s="73"/>
      <c r="D27" s="69" t="e">
        <f t="shared" si="0"/>
        <v>#DIV/0!</v>
      </c>
      <c r="E27" s="69">
        <f t="shared" si="1"/>
        <v>0</v>
      </c>
      <c r="F27" s="70"/>
      <c r="G27" s="70" t="e">
        <f t="shared" si="2"/>
        <v>#DIV/0!</v>
      </c>
      <c r="H27" s="70">
        <f t="shared" si="3"/>
        <v>0</v>
      </c>
      <c r="I27" s="30"/>
      <c r="J27" s="7"/>
    </row>
    <row r="28" spans="1:10" ht="90">
      <c r="A28" s="40" t="s">
        <v>17</v>
      </c>
      <c r="B28" s="72"/>
      <c r="C28" s="73"/>
      <c r="D28" s="69" t="e">
        <f t="shared" si="0"/>
        <v>#DIV/0!</v>
      </c>
      <c r="E28" s="69">
        <f t="shared" si="1"/>
        <v>0</v>
      </c>
      <c r="F28" s="70"/>
      <c r="G28" s="70" t="e">
        <f t="shared" si="2"/>
        <v>#DIV/0!</v>
      </c>
      <c r="H28" s="70">
        <f t="shared" si="3"/>
        <v>0</v>
      </c>
      <c r="I28" s="30"/>
      <c r="J28" s="7"/>
    </row>
    <row r="29" spans="1:10" ht="33.75">
      <c r="A29" s="24" t="s">
        <v>34</v>
      </c>
      <c r="B29" s="72">
        <f>B30</f>
        <v>0</v>
      </c>
      <c r="C29" s="73">
        <f>C30</f>
        <v>0</v>
      </c>
      <c r="D29" s="69" t="e">
        <f t="shared" si="0"/>
        <v>#DIV/0!</v>
      </c>
      <c r="E29" s="69">
        <f t="shared" si="1"/>
        <v>0</v>
      </c>
      <c r="F29" s="73">
        <f>F30</f>
        <v>0</v>
      </c>
      <c r="G29" s="70" t="e">
        <f t="shared" si="2"/>
        <v>#DIV/0!</v>
      </c>
      <c r="H29" s="70">
        <f t="shared" si="3"/>
        <v>0</v>
      </c>
      <c r="I29" s="30"/>
      <c r="J29" s="7"/>
    </row>
    <row r="30" spans="1:10" ht="22.5">
      <c r="A30" s="24" t="s">
        <v>35</v>
      </c>
      <c r="B30" s="72"/>
      <c r="C30" s="73"/>
      <c r="D30" s="69" t="e">
        <f t="shared" si="0"/>
        <v>#DIV/0!</v>
      </c>
      <c r="E30" s="69">
        <f t="shared" si="1"/>
        <v>0</v>
      </c>
      <c r="F30" s="70"/>
      <c r="G30" s="70" t="e">
        <f t="shared" si="2"/>
        <v>#DIV/0!</v>
      </c>
      <c r="H30" s="70">
        <f t="shared" si="3"/>
        <v>0</v>
      </c>
      <c r="I30" s="30"/>
      <c r="J30" s="7"/>
    </row>
    <row r="31" spans="1:10" ht="33.75">
      <c r="A31" s="41" t="s">
        <v>36</v>
      </c>
      <c r="B31" s="73">
        <f>B32+B33</f>
        <v>200</v>
      </c>
      <c r="C31" s="73">
        <f>C32+C33</f>
        <v>268.6</v>
      </c>
      <c r="D31" s="69">
        <f t="shared" si="0"/>
        <v>134.3</v>
      </c>
      <c r="E31" s="69">
        <f t="shared" si="1"/>
        <v>68.60000000000002</v>
      </c>
      <c r="F31" s="73">
        <v>411.5</v>
      </c>
      <c r="G31" s="70">
        <f t="shared" si="2"/>
        <v>65.273390036452</v>
      </c>
      <c r="H31" s="70">
        <f t="shared" si="3"/>
        <v>-142.89999999999998</v>
      </c>
      <c r="I31" s="30"/>
      <c r="J31" s="7"/>
    </row>
    <row r="32" spans="1:10" s="3" customFormat="1" ht="90">
      <c r="A32" s="41" t="s">
        <v>18</v>
      </c>
      <c r="B32" s="72">
        <v>0</v>
      </c>
      <c r="C32" s="73">
        <v>0</v>
      </c>
      <c r="D32" s="69" t="e">
        <f t="shared" si="0"/>
        <v>#DIV/0!</v>
      </c>
      <c r="E32" s="69">
        <f t="shared" si="1"/>
        <v>0</v>
      </c>
      <c r="F32" s="70">
        <v>0</v>
      </c>
      <c r="G32" s="70" t="e">
        <f t="shared" si="2"/>
        <v>#DIV/0!</v>
      </c>
      <c r="H32" s="70">
        <f t="shared" si="3"/>
        <v>0</v>
      </c>
      <c r="I32" s="30"/>
      <c r="J32" s="8"/>
    </row>
    <row r="33" spans="1:10" ht="90">
      <c r="A33" s="40" t="s">
        <v>37</v>
      </c>
      <c r="B33" s="72">
        <v>200</v>
      </c>
      <c r="C33" s="73">
        <v>268.6</v>
      </c>
      <c r="D33" s="69">
        <f t="shared" si="0"/>
        <v>134.3</v>
      </c>
      <c r="E33" s="69">
        <f t="shared" si="1"/>
        <v>68.60000000000002</v>
      </c>
      <c r="F33" s="70"/>
      <c r="G33" s="70" t="e">
        <f t="shared" si="2"/>
        <v>#DIV/0!</v>
      </c>
      <c r="H33" s="70">
        <f t="shared" si="3"/>
        <v>268.6</v>
      </c>
      <c r="I33" s="30" t="s">
        <v>53</v>
      </c>
      <c r="J33" s="7"/>
    </row>
    <row r="34" spans="1:10" ht="22.5">
      <c r="A34" s="24" t="s">
        <v>5</v>
      </c>
      <c r="B34" s="72"/>
      <c r="C34" s="73">
        <v>0</v>
      </c>
      <c r="D34" s="69" t="e">
        <f t="shared" si="0"/>
        <v>#DIV/0!</v>
      </c>
      <c r="E34" s="69">
        <f t="shared" si="1"/>
        <v>0</v>
      </c>
      <c r="F34" s="70"/>
      <c r="G34" s="70" t="e">
        <f t="shared" si="2"/>
        <v>#DIV/0!</v>
      </c>
      <c r="H34" s="70">
        <f t="shared" si="3"/>
        <v>0</v>
      </c>
      <c r="I34" s="31"/>
      <c r="J34" s="7"/>
    </row>
    <row r="35" spans="1:10" ht="22.5">
      <c r="A35" s="25" t="s">
        <v>14</v>
      </c>
      <c r="B35" s="73">
        <f>B36+B37</f>
        <v>0</v>
      </c>
      <c r="C35" s="73">
        <v>0</v>
      </c>
      <c r="D35" s="69" t="e">
        <f t="shared" si="0"/>
        <v>#DIV/0!</v>
      </c>
      <c r="E35" s="69">
        <f t="shared" si="1"/>
        <v>0</v>
      </c>
      <c r="F35" s="73">
        <f>F36+F37</f>
        <v>0</v>
      </c>
      <c r="G35" s="70" t="e">
        <f t="shared" si="2"/>
        <v>#DIV/0!</v>
      </c>
      <c r="H35" s="70">
        <f t="shared" si="3"/>
        <v>0</v>
      </c>
      <c r="I35" s="31"/>
      <c r="J35" s="7"/>
    </row>
    <row r="36" spans="1:10" ht="56.25">
      <c r="A36" s="42" t="s">
        <v>9</v>
      </c>
      <c r="B36" s="72"/>
      <c r="C36" s="73"/>
      <c r="D36" s="69" t="e">
        <f t="shared" si="0"/>
        <v>#DIV/0!</v>
      </c>
      <c r="E36" s="69">
        <f t="shared" si="1"/>
        <v>0</v>
      </c>
      <c r="F36" s="70"/>
      <c r="G36" s="70" t="e">
        <f t="shared" si="2"/>
        <v>#DIV/0!</v>
      </c>
      <c r="H36" s="70">
        <f t="shared" si="3"/>
        <v>0</v>
      </c>
      <c r="I36" s="31"/>
      <c r="J36" s="7"/>
    </row>
    <row r="37" spans="1:10" ht="12.75">
      <c r="A37" s="24" t="s">
        <v>6</v>
      </c>
      <c r="B37" s="72"/>
      <c r="C37" s="73">
        <v>0</v>
      </c>
      <c r="D37" s="69" t="e">
        <f t="shared" si="0"/>
        <v>#DIV/0!</v>
      </c>
      <c r="E37" s="69">
        <f t="shared" si="1"/>
        <v>0</v>
      </c>
      <c r="F37" s="70">
        <v>0</v>
      </c>
      <c r="G37" s="70" t="e">
        <f t="shared" si="2"/>
        <v>#DIV/0!</v>
      </c>
      <c r="H37" s="70">
        <f t="shared" si="3"/>
        <v>0</v>
      </c>
      <c r="I37" s="31"/>
      <c r="J37" s="7"/>
    </row>
    <row r="38" spans="1:10" ht="36.75" customHeight="1">
      <c r="A38" s="24" t="s">
        <v>54</v>
      </c>
      <c r="B38" s="72">
        <v>12.5</v>
      </c>
      <c r="C38" s="73">
        <v>12.5</v>
      </c>
      <c r="D38" s="69">
        <f t="shared" si="0"/>
        <v>100</v>
      </c>
      <c r="E38" s="69">
        <f t="shared" si="1"/>
        <v>0</v>
      </c>
      <c r="F38" s="70"/>
      <c r="G38" s="70"/>
      <c r="H38" s="70"/>
      <c r="I38" s="31"/>
      <c r="J38" s="7"/>
    </row>
    <row r="39" spans="1:10" ht="57" customHeight="1">
      <c r="A39" s="24" t="s">
        <v>55</v>
      </c>
      <c r="B39" s="72"/>
      <c r="C39" s="73">
        <v>0</v>
      </c>
      <c r="D39" s="69" t="e">
        <f t="shared" si="0"/>
        <v>#DIV/0!</v>
      </c>
      <c r="E39" s="69">
        <f t="shared" si="1"/>
        <v>0</v>
      </c>
      <c r="F39" s="70">
        <v>0</v>
      </c>
      <c r="G39" s="70"/>
      <c r="H39" s="70"/>
      <c r="I39" s="31"/>
      <c r="J39" s="7"/>
    </row>
    <row r="40" spans="1:10" ht="48" customHeight="1">
      <c r="A40" s="24" t="s">
        <v>56</v>
      </c>
      <c r="B40" s="72"/>
      <c r="C40" s="73"/>
      <c r="D40" s="69"/>
      <c r="E40" s="69"/>
      <c r="F40" s="70"/>
      <c r="G40" s="70"/>
      <c r="H40" s="70"/>
      <c r="I40" s="31"/>
      <c r="J40" s="7"/>
    </row>
    <row r="41" spans="1:10" ht="36.75" customHeight="1">
      <c r="A41" s="24" t="s">
        <v>57</v>
      </c>
      <c r="B41" s="72">
        <v>75.9</v>
      </c>
      <c r="C41" s="73">
        <v>87.4</v>
      </c>
      <c r="D41" s="69">
        <f>C41/B41*100</f>
        <v>115.15151515151516</v>
      </c>
      <c r="E41" s="69">
        <f t="shared" si="1"/>
        <v>11.5</v>
      </c>
      <c r="F41" s="70"/>
      <c r="G41" s="70" t="e">
        <f t="shared" si="2"/>
        <v>#DIV/0!</v>
      </c>
      <c r="H41" s="70">
        <f t="shared" si="3"/>
        <v>87.4</v>
      </c>
      <c r="I41" s="31" t="s">
        <v>58</v>
      </c>
      <c r="J41" s="7"/>
    </row>
    <row r="42" spans="1:10" ht="45" customHeight="1">
      <c r="A42" s="45" t="s">
        <v>59</v>
      </c>
      <c r="B42" s="72"/>
      <c r="C42" s="73">
        <f>C45</f>
        <v>0</v>
      </c>
      <c r="D42" s="69" t="e">
        <f t="shared" si="0"/>
        <v>#DIV/0!</v>
      </c>
      <c r="E42" s="69">
        <f t="shared" si="1"/>
        <v>0</v>
      </c>
      <c r="F42" s="73">
        <f>F45</f>
        <v>0</v>
      </c>
      <c r="G42" s="70" t="e">
        <f t="shared" si="2"/>
        <v>#DIV/0!</v>
      </c>
      <c r="H42" s="70">
        <f t="shared" si="3"/>
        <v>0</v>
      </c>
      <c r="I42" s="44"/>
      <c r="J42" s="7"/>
    </row>
    <row r="43" spans="1:10" ht="12.75" customHeight="1">
      <c r="A43" s="45" t="s">
        <v>60</v>
      </c>
      <c r="B43" s="72">
        <v>239.9</v>
      </c>
      <c r="C43" s="73">
        <v>0</v>
      </c>
      <c r="D43" s="69"/>
      <c r="E43" s="69"/>
      <c r="F43" s="70">
        <v>623.9</v>
      </c>
      <c r="G43" s="70">
        <f t="shared" si="2"/>
        <v>0</v>
      </c>
      <c r="H43" s="70">
        <f t="shared" si="3"/>
        <v>-623.9</v>
      </c>
      <c r="I43" s="44"/>
      <c r="J43" s="7"/>
    </row>
    <row r="44" spans="1:10" ht="12.75" customHeight="1">
      <c r="A44" s="45" t="s">
        <v>35</v>
      </c>
      <c r="B44" s="72">
        <v>150</v>
      </c>
      <c r="C44" s="73">
        <v>158.1</v>
      </c>
      <c r="D44" s="69">
        <f>C44/B44*100</f>
        <v>105.4</v>
      </c>
      <c r="E44" s="69">
        <f t="shared" si="1"/>
        <v>8.099999999999994</v>
      </c>
      <c r="F44" s="70"/>
      <c r="G44" s="70"/>
      <c r="H44" s="70"/>
      <c r="I44" s="44"/>
      <c r="J44" s="7"/>
    </row>
    <row r="45" spans="1:10" ht="12.75" customHeight="1">
      <c r="A45" s="45" t="s">
        <v>39</v>
      </c>
      <c r="B45" s="72"/>
      <c r="C45" s="73"/>
      <c r="D45" s="69" t="e">
        <f t="shared" si="0"/>
        <v>#DIV/0!</v>
      </c>
      <c r="E45" s="69">
        <f t="shared" si="1"/>
        <v>0</v>
      </c>
      <c r="F45" s="70"/>
      <c r="G45" s="70" t="e">
        <f t="shared" si="2"/>
        <v>#DIV/0!</v>
      </c>
      <c r="H45" s="70">
        <f t="shared" si="3"/>
        <v>0</v>
      </c>
      <c r="I45" s="44"/>
      <c r="J45" s="7"/>
    </row>
    <row r="46" spans="1:10" ht="12.75">
      <c r="A46" t="s">
        <v>61</v>
      </c>
      <c r="B46" t="s">
        <v>62</v>
      </c>
      <c r="J46" s="7"/>
    </row>
    <row r="47" spans="1:10" ht="12.75">
      <c r="A47" s="52" t="s">
        <v>63</v>
      </c>
      <c r="B47" s="52"/>
      <c r="C47" s="52"/>
      <c r="D47" s="52"/>
      <c r="E47" s="52"/>
      <c r="F47" s="33"/>
      <c r="G47" s="33"/>
      <c r="H47" s="33"/>
      <c r="J47" s="7"/>
    </row>
    <row r="48" spans="9:10" ht="12.75">
      <c r="I48" s="46"/>
      <c r="J48" s="7"/>
    </row>
    <row r="49" spans="9:10" ht="12.75">
      <c r="I49" s="47"/>
      <c r="J49" s="7"/>
    </row>
    <row r="50" spans="4:10" ht="45.75" customHeight="1">
      <c r="D50" s="47"/>
      <c r="E50" s="47"/>
      <c r="F50" s="34"/>
      <c r="G50" s="34"/>
      <c r="H50" s="34"/>
      <c r="I50" s="47"/>
      <c r="J50" s="7"/>
    </row>
    <row r="51" spans="1:10" ht="48.75" customHeight="1">
      <c r="A51" s="48"/>
      <c r="B51" s="49"/>
      <c r="C51" s="49"/>
      <c r="D51" s="49"/>
      <c r="E51" s="49"/>
      <c r="F51" s="35"/>
      <c r="G51" s="35"/>
      <c r="H51" s="35"/>
      <c r="I51" s="49"/>
      <c r="J51" s="7"/>
    </row>
    <row r="52" spans="2:10" ht="12.75" customHeight="1">
      <c r="B52" s="47"/>
      <c r="C52" s="47"/>
      <c r="D52" s="47"/>
      <c r="E52" s="47"/>
      <c r="F52" s="34"/>
      <c r="G52" s="34"/>
      <c r="H52" s="34"/>
      <c r="I52" s="47"/>
      <c r="J52" s="7"/>
    </row>
    <row r="53" ht="12.75">
      <c r="J53" s="7"/>
    </row>
    <row r="54" ht="12.75">
      <c r="J54" s="7"/>
    </row>
    <row r="55" ht="12.75">
      <c r="J55" s="7"/>
    </row>
    <row r="56" ht="24.75" customHeight="1">
      <c r="J56" s="7"/>
    </row>
    <row r="57" ht="13.5" customHeight="1">
      <c r="J57" s="7"/>
    </row>
    <row r="58" ht="13.5" customHeight="1">
      <c r="J58" s="7"/>
    </row>
    <row r="59" ht="13.5" customHeight="1">
      <c r="J59" s="7"/>
    </row>
    <row r="60" ht="12.75">
      <c r="J60" s="7"/>
    </row>
    <row r="61" ht="12.75">
      <c r="J61" s="7"/>
    </row>
    <row r="62" ht="12.75">
      <c r="J62" s="7"/>
    </row>
  </sheetData>
  <mergeCells count="12">
    <mergeCell ref="C6:C8"/>
    <mergeCell ref="G7:H7"/>
    <mergeCell ref="A47:E47"/>
    <mergeCell ref="A2:I2"/>
    <mergeCell ref="A3:I3"/>
    <mergeCell ref="A5:A8"/>
    <mergeCell ref="B5:C5"/>
    <mergeCell ref="D5:D8"/>
    <mergeCell ref="E5:E8"/>
    <mergeCell ref="F5:F7"/>
    <mergeCell ref="I5:I8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Jilin</dc:creator>
  <cp:keywords/>
  <dc:description/>
  <cp:lastModifiedBy>***</cp:lastModifiedBy>
  <cp:lastPrinted>2011-01-18T09:24:57Z</cp:lastPrinted>
  <dcterms:created xsi:type="dcterms:W3CDTF">2007-12-11T09:34:25Z</dcterms:created>
  <dcterms:modified xsi:type="dcterms:W3CDTF">2013-02-21T08:43:11Z</dcterms:modified>
  <cp:category/>
  <cp:version/>
  <cp:contentType/>
  <cp:contentStatus/>
</cp:coreProperties>
</file>